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tabRatio="828" activeTab="0"/>
  </bookViews>
  <sheets>
    <sheet name="請求書用紙エクセル版V15.2" sheetId="1" r:id="rId1"/>
    <sheet name="請求書用紙エクセル版V15.2 (入力例)" sheetId="2" r:id="rId2"/>
  </sheets>
  <externalReferences>
    <externalReference r:id="rId5"/>
  </externalReferences>
  <definedNames>
    <definedName name="_xlnm.Print_Area" localSheetId="0">'請求書用紙エクセル版V15.2'!$A$1:$AP$64</definedName>
    <definedName name="_xlnm.Print_Area" localSheetId="1">'請求書用紙エクセル版V15.2 (入力例)'!$A$1:$AP$64</definedName>
  </definedNames>
  <calcPr fullCalcOnLoad="1"/>
</workbook>
</file>

<file path=xl/sharedStrings.xml><?xml version="1.0" encoding="utf-8"?>
<sst xmlns="http://schemas.openxmlformats.org/spreadsheetml/2006/main" count="312" uniqueCount="90">
  <si>
    <t>請　　求　　書</t>
  </si>
  <si>
    <t>日</t>
  </si>
  <si>
    <t>月</t>
  </si>
  <si>
    <t>年</t>
  </si>
  <si>
    <t>〒</t>
  </si>
  <si>
    <t>会社名</t>
  </si>
  <si>
    <t>口座名義</t>
  </si>
  <si>
    <t>住  所</t>
  </si>
  <si>
    <t>入　　力　　シ　　ー　　ト</t>
  </si>
  <si>
    <t>(</t>
  </si>
  <si>
    <t>注文書№</t>
  </si>
  <si>
    <t>TEL</t>
  </si>
  <si>
    <t>)</t>
  </si>
  <si>
    <t>FAX</t>
  </si>
  <si>
    <t>セイワパーク株式会社　　　御中</t>
  </si>
  <si>
    <t>下記の通り御請求申し上げます</t>
  </si>
  <si>
    <t>物件名</t>
  </si>
  <si>
    <t xml:space="preserve"> (A)</t>
  </si>
  <si>
    <t xml:space="preserve"> (B)</t>
  </si>
  <si>
    <t xml:space="preserve"> (C)</t>
  </si>
  <si>
    <t xml:space="preserve"> (B)-(Ｃ)</t>
  </si>
  <si>
    <t>1.請求日</t>
  </si>
  <si>
    <t>名称</t>
  </si>
  <si>
    <t>数量</t>
  </si>
  <si>
    <t>金額</t>
  </si>
  <si>
    <t>(カタカナ)</t>
  </si>
  <si>
    <t>銀  行  名</t>
  </si>
  <si>
    <t>店</t>
  </si>
  <si>
    <t>店             名</t>
  </si>
  <si>
    <t>種別</t>
  </si>
  <si>
    <t>口  座  番  号</t>
  </si>
  <si>
    <t>--</t>
  </si>
  <si>
    <t>-</t>
  </si>
  <si>
    <t>備考</t>
  </si>
  <si>
    <t>(御社控え)</t>
  </si>
  <si>
    <t>%</t>
  </si>
  <si>
    <t xml:space="preserve">    (A) ×</t>
  </si>
  <si>
    <t>物件NO.</t>
  </si>
  <si>
    <t>警告メッセージ</t>
  </si>
  <si>
    <t>← "OK"以外は当社に問い合わせ</t>
  </si>
  <si>
    <t>← "OK"又は空白以外は当社に問い合わせ</t>
  </si>
  <si>
    <t>小計</t>
  </si>
  <si>
    <t>単位</t>
  </si>
  <si>
    <t>S2020-528</t>
  </si>
  <si>
    <t>0007</t>
  </si>
  <si>
    <t>092</t>
  </si>
  <si>
    <t>仮設工事</t>
  </si>
  <si>
    <t>式</t>
  </si>
  <si>
    <t>福岡銀行</t>
  </si>
  <si>
    <t>博多駅前</t>
  </si>
  <si>
    <t>支</t>
  </si>
  <si>
    <t>注意事項</t>
  </si>
  <si>
    <t>請求金額(税込)</t>
  </si>
  <si>
    <t>345</t>
  </si>
  <si>
    <t>某駐車整備事業</t>
  </si>
  <si>
    <t>福岡市博多区･･･</t>
  </si>
  <si>
    <t>14･･</t>
  </si>
  <si>
    <t>145･</t>
  </si>
  <si>
    <t>※金額入力が完了したら"1"を入れて下さい →</t>
  </si>
  <si>
    <t>某設備工事株式会社</t>
  </si>
  <si>
    <t>(経理控え)</t>
  </si>
  <si>
    <t xml:space="preserve">②請求内訳書を添付してください｡          </t>
  </si>
  <si>
    <t>記入漏れがあると支払いが遅れることがあります｡ご承知ください｡</t>
  </si>
  <si>
    <t>①各現場毎に作成し､2枚目(経理控え)のみ提出して下さい｡</t>
  </si>
  <si>
    <t>T</t>
  </si>
  <si>
    <t>契  約  金  額(税別)</t>
  </si>
  <si>
    <t>出来高累計(税別)</t>
  </si>
  <si>
    <t>前回までの                    領収金額(税別)</t>
  </si>
  <si>
    <t>今回請求消費税額</t>
  </si>
  <si>
    <t>今回請求金額(10%対象)</t>
  </si>
  <si>
    <t>登録番号</t>
  </si>
  <si>
    <t>小計</t>
  </si>
  <si>
    <t>契約(税別）</t>
  </si>
  <si>
    <t>出来高累計（税別）</t>
  </si>
  <si>
    <t>*契約金額（税別）500万円以上（材・工共）は出来高90％支払いとなります。</t>
  </si>
  <si>
    <t>普通</t>
  </si>
  <si>
    <t>アイウエオカキク</t>
  </si>
  <si>
    <t>請求書の受領管理サービス｢Bill One｣を利用しての提出。不明な点はお問い合わせ下さい。</t>
  </si>
  <si>
    <t>基礎工事</t>
  </si>
  <si>
    <t>立体駐車場本体工事</t>
  </si>
  <si>
    <t>設備工事</t>
  </si>
  <si>
    <t>仕上工事</t>
  </si>
  <si>
    <t>取引日</t>
  </si>
  <si>
    <r>
      <t>毎月末〆､</t>
    </r>
    <r>
      <rPr>
        <b/>
        <sz val="14"/>
        <color indexed="10"/>
        <rFont val="ＭＳ Ｐゴシック"/>
        <family val="3"/>
      </rPr>
      <t>翌月3日まで</t>
    </r>
    <r>
      <rPr>
        <b/>
        <sz val="14"/>
        <color indexed="8"/>
        <rFont val="ＭＳ Ｐゴシック"/>
        <family val="3"/>
      </rPr>
      <t>に(現場査定後)提出｡遅れた場合は翌月回しになります｡</t>
    </r>
  </si>
  <si>
    <t>2.取引日</t>
  </si>
  <si>
    <t>請求月の月末の日付を記入してください。</t>
  </si>
  <si>
    <t>3.提出枚数</t>
  </si>
  <si>
    <t>4.提出方法</t>
  </si>
  <si>
    <t>5.記入</t>
  </si>
  <si>
    <t>1234567890123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</si>
</sst>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"/>
    <numFmt numFmtId="177" formatCode="&quot;¥&quot;#,##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4"/>
      <color indexed="55"/>
      <name val="ＭＳ Ｐゴシック"/>
      <family val="3"/>
    </font>
    <font>
      <b/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sz val="28"/>
      <color theme="1"/>
      <name val="Calibri"/>
      <family val="3"/>
    </font>
    <font>
      <b/>
      <sz val="20"/>
      <color theme="1"/>
      <name val="Calibri"/>
      <family val="3"/>
    </font>
    <font>
      <sz val="24"/>
      <color theme="1"/>
      <name val="Calibri"/>
      <family val="3"/>
    </font>
    <font>
      <b/>
      <sz val="28"/>
      <color theme="1"/>
      <name val="Calibri"/>
      <family val="3"/>
    </font>
    <font>
      <b/>
      <sz val="20"/>
      <name val="Calibri"/>
      <family val="3"/>
    </font>
    <font>
      <b/>
      <sz val="16"/>
      <color theme="1"/>
      <name val="Calibri"/>
      <family val="3"/>
    </font>
    <font>
      <b/>
      <sz val="12"/>
      <color rgb="FFFF0000"/>
      <name val="Calibri"/>
      <family val="3"/>
    </font>
    <font>
      <b/>
      <sz val="24"/>
      <color theme="1"/>
      <name val="Calibri"/>
      <family val="3"/>
    </font>
    <font>
      <sz val="14"/>
      <color theme="1"/>
      <name val="Calibri"/>
      <family val="3"/>
    </font>
    <font>
      <b/>
      <sz val="14"/>
      <color theme="0" tint="-0.3499799966812134"/>
      <name val="Calibri"/>
      <family val="3"/>
    </font>
    <font>
      <b/>
      <sz val="14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n"/>
    </border>
    <border>
      <left style="medium"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 style="medium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ck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 style="thin"/>
      <top style="medium"/>
      <bottom style="thin"/>
    </border>
    <border>
      <left style="thick"/>
      <right/>
      <top style="medium"/>
      <bottom style="thin"/>
    </border>
    <border>
      <left/>
      <right style="thick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ck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textRotation="255" shrinkToFit="1"/>
    </xf>
    <xf numFmtId="0" fontId="0" fillId="0" borderId="10" xfId="0" applyBorder="1" applyAlignment="1">
      <alignment vertical="center"/>
    </xf>
    <xf numFmtId="0" fontId="46" fillId="0" borderId="11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2" fillId="33" borderId="0" xfId="0" applyFont="1" applyFill="1" applyAlignment="1" quotePrefix="1">
      <alignment horizontal="center" vertical="center" shrinkToFit="1"/>
    </xf>
    <xf numFmtId="0" fontId="0" fillId="0" borderId="0" xfId="0" applyAlignment="1">
      <alignment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3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15" xfId="0" applyFont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shrinkToFit="1"/>
    </xf>
    <xf numFmtId="0" fontId="46" fillId="33" borderId="11" xfId="0" applyFont="1" applyFill="1" applyBorder="1" applyAlignment="1">
      <alignment horizontal="center" vertical="center" textRotation="255"/>
    </xf>
    <xf numFmtId="0" fontId="46" fillId="33" borderId="11" xfId="0" applyFont="1" applyFill="1" applyBorder="1" applyAlignment="1">
      <alignment vertical="center"/>
    </xf>
    <xf numFmtId="0" fontId="56" fillId="0" borderId="17" xfId="0" applyFont="1" applyBorder="1" applyAlignment="1">
      <alignment vertical="center" shrinkToFit="1"/>
    </xf>
    <xf numFmtId="0" fontId="57" fillId="0" borderId="17" xfId="0" applyFont="1" applyBorder="1" applyAlignment="1">
      <alignment vertical="center" shrinkToFit="1"/>
    </xf>
    <xf numFmtId="0" fontId="57" fillId="0" borderId="18" xfId="0" applyFont="1" applyBorder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9" fillId="0" borderId="17" xfId="0" applyFont="1" applyBorder="1" applyAlignment="1">
      <alignment vertical="center" shrinkToFit="1"/>
    </xf>
    <xf numFmtId="0" fontId="60" fillId="0" borderId="19" xfId="0" applyFont="1" applyBorder="1" applyAlignment="1">
      <alignment horizontal="left" vertical="center" shrinkToFit="1"/>
    </xf>
    <xf numFmtId="0" fontId="55" fillId="33" borderId="0" xfId="0" applyFont="1" applyFill="1" applyAlignment="1" quotePrefix="1">
      <alignment horizontal="center" vertical="center" shrinkToFit="1"/>
    </xf>
    <xf numFmtId="0" fontId="55" fillId="33" borderId="13" xfId="0" applyFont="1" applyFill="1" applyBorder="1" applyAlignment="1">
      <alignment horizontal="center" vertical="center" shrinkToFit="1"/>
    </xf>
    <xf numFmtId="0" fontId="55" fillId="33" borderId="13" xfId="0" applyFont="1" applyFill="1" applyBorder="1" applyAlignment="1">
      <alignment vertical="center" shrinkToFit="1"/>
    </xf>
    <xf numFmtId="0" fontId="59" fillId="0" borderId="17" xfId="0" applyFont="1" applyBorder="1" applyAlignment="1">
      <alignment vertical="center"/>
    </xf>
    <xf numFmtId="0" fontId="52" fillId="34" borderId="17" xfId="0" applyFont="1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2" fillId="0" borderId="0" xfId="0" applyFont="1" applyAlignment="1">
      <alignment vertical="center"/>
    </xf>
    <xf numFmtId="0" fontId="46" fillId="35" borderId="28" xfId="0" applyFont="1" applyFill="1" applyBorder="1" applyAlignment="1" applyProtection="1">
      <alignment horizontal="center" vertical="center" textRotation="255"/>
      <protection locked="0"/>
    </xf>
    <xf numFmtId="0" fontId="52" fillId="0" borderId="15" xfId="0" applyFont="1" applyBorder="1" applyAlignment="1">
      <alignment vertical="center" shrinkToFit="1"/>
    </xf>
    <xf numFmtId="0" fontId="46" fillId="33" borderId="29" xfId="0" applyFont="1" applyFill="1" applyBorder="1" applyAlignment="1">
      <alignment horizontal="center" vertical="center" textRotation="255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7" fillId="35" borderId="15" xfId="0" applyFont="1" applyFill="1" applyBorder="1" applyAlignment="1" applyProtection="1">
      <alignment horizontal="center" vertical="center"/>
      <protection locked="0"/>
    </xf>
    <xf numFmtId="0" fontId="57" fillId="35" borderId="12" xfId="0" applyFont="1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176" fontId="63" fillId="33" borderId="48" xfId="0" applyNumberFormat="1" applyFont="1" applyFill="1" applyBorder="1" applyAlignment="1">
      <alignment horizontal="right" vertical="center"/>
    </xf>
    <xf numFmtId="176" fontId="63" fillId="33" borderId="13" xfId="0" applyNumberFormat="1" applyFont="1" applyFill="1" applyBorder="1" applyAlignment="1">
      <alignment horizontal="right" vertical="center"/>
    </xf>
    <xf numFmtId="176" fontId="63" fillId="33" borderId="49" xfId="0" applyNumberFormat="1" applyFont="1" applyFill="1" applyBorder="1" applyAlignment="1">
      <alignment horizontal="right" vertical="center"/>
    </xf>
    <xf numFmtId="0" fontId="61" fillId="33" borderId="50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52" fillId="33" borderId="53" xfId="0" applyFont="1" applyFill="1" applyBorder="1" applyAlignment="1">
      <alignment horizontal="center" vertical="center"/>
    </xf>
    <xf numFmtId="0" fontId="52" fillId="33" borderId="51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176" fontId="63" fillId="33" borderId="53" xfId="0" applyNumberFormat="1" applyFont="1" applyFill="1" applyBorder="1" applyAlignment="1">
      <alignment horizontal="right" vertical="center"/>
    </xf>
    <xf numFmtId="176" fontId="63" fillId="33" borderId="51" xfId="0" applyNumberFormat="1" applyFont="1" applyFill="1" applyBorder="1" applyAlignment="1">
      <alignment horizontal="right" vertical="center"/>
    </xf>
    <xf numFmtId="176" fontId="63" fillId="33" borderId="54" xfId="0" applyNumberFormat="1" applyFont="1" applyFill="1" applyBorder="1" applyAlignment="1">
      <alignment horizontal="right" vertical="center"/>
    </xf>
    <xf numFmtId="0" fontId="55" fillId="33" borderId="50" xfId="0" applyFont="1" applyFill="1" applyBorder="1" applyAlignment="1">
      <alignment horizontal="center" vertical="center"/>
    </xf>
    <xf numFmtId="0" fontId="55" fillId="33" borderId="51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56" xfId="0" applyFont="1" applyFill="1" applyBorder="1" applyAlignment="1">
      <alignment horizontal="left" vertical="top" wrapText="1"/>
    </xf>
    <xf numFmtId="0" fontId="63" fillId="33" borderId="48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56" xfId="0" applyFont="1" applyFill="1" applyBorder="1" applyAlignment="1">
      <alignment horizontal="center" vertical="center"/>
    </xf>
    <xf numFmtId="0" fontId="63" fillId="33" borderId="55" xfId="0" applyFont="1" applyFill="1" applyBorder="1" applyAlignment="1">
      <alignment horizontal="center" vertical="center"/>
    </xf>
    <xf numFmtId="176" fontId="63" fillId="33" borderId="35" xfId="0" applyNumberFormat="1" applyFont="1" applyFill="1" applyBorder="1" applyAlignment="1">
      <alignment horizontal="right" vertical="center"/>
    </xf>
    <xf numFmtId="176" fontId="63" fillId="33" borderId="15" xfId="0" applyNumberFormat="1" applyFont="1" applyFill="1" applyBorder="1" applyAlignment="1">
      <alignment horizontal="right" vertical="center"/>
    </xf>
    <xf numFmtId="176" fontId="63" fillId="33" borderId="36" xfId="0" applyNumberFormat="1" applyFont="1" applyFill="1" applyBorder="1" applyAlignment="1">
      <alignment horizontal="right" vertical="center"/>
    </xf>
    <xf numFmtId="0" fontId="52" fillId="33" borderId="57" xfId="0" applyFont="1" applyFill="1" applyBorder="1" applyAlignment="1">
      <alignment horizontal="left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58" xfId="0" applyFont="1" applyFill="1" applyBorder="1" applyAlignment="1">
      <alignment horizontal="left" vertical="top" wrapText="1"/>
    </xf>
    <xf numFmtId="0" fontId="63" fillId="33" borderId="3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58" xfId="0" applyFont="1" applyFill="1" applyBorder="1" applyAlignment="1">
      <alignment horizontal="center" vertical="center"/>
    </xf>
    <xf numFmtId="0" fontId="63" fillId="33" borderId="57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 wrapText="1" shrinkToFit="1"/>
    </xf>
    <xf numFmtId="0" fontId="64" fillId="0" borderId="67" xfId="0" applyFont="1" applyBorder="1" applyAlignment="1">
      <alignment horizontal="center" vertical="center" wrapText="1" shrinkToFit="1"/>
    </xf>
    <xf numFmtId="0" fontId="52" fillId="0" borderId="67" xfId="0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177" fontId="59" fillId="33" borderId="69" xfId="0" applyNumberFormat="1" applyFont="1" applyFill="1" applyBorder="1" applyAlignment="1">
      <alignment horizontal="right" vertical="center"/>
    </xf>
    <xf numFmtId="177" fontId="59" fillId="33" borderId="67" xfId="0" applyNumberFormat="1" applyFont="1" applyFill="1" applyBorder="1" applyAlignment="1">
      <alignment horizontal="right" vertical="center"/>
    </xf>
    <xf numFmtId="177" fontId="59" fillId="33" borderId="70" xfId="0" applyNumberFormat="1" applyFont="1" applyFill="1" applyBorder="1" applyAlignment="1">
      <alignment horizontal="right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66" xfId="0" applyFont="1" applyBorder="1" applyAlignment="1">
      <alignment horizontal="center" vertical="center" shrinkToFit="1"/>
    </xf>
    <xf numFmtId="0" fontId="52" fillId="0" borderId="67" xfId="0" applyFont="1" applyBorder="1" applyAlignment="1">
      <alignment horizontal="center" vertical="center" shrinkToFit="1"/>
    </xf>
    <xf numFmtId="9" fontId="52" fillId="0" borderId="67" xfId="0" applyNumberFormat="1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33" borderId="67" xfId="0" applyFont="1" applyFill="1" applyBorder="1" applyAlignment="1" applyProtection="1">
      <alignment horizontal="center" vertical="center"/>
      <protection locked="0"/>
    </xf>
    <xf numFmtId="0" fontId="52" fillId="0" borderId="58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 shrinkToFit="1"/>
    </xf>
    <xf numFmtId="0" fontId="55" fillId="0" borderId="15" xfId="0" applyFont="1" applyBorder="1" applyAlignment="1">
      <alignment horizontal="center" vertical="center"/>
    </xf>
    <xf numFmtId="0" fontId="63" fillId="0" borderId="15" xfId="0" applyFont="1" applyBorder="1" applyAlignment="1" quotePrefix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 shrinkToFit="1"/>
    </xf>
    <xf numFmtId="0" fontId="59" fillId="0" borderId="67" xfId="0" applyFont="1" applyBorder="1" applyAlignment="1">
      <alignment horizontal="center" vertical="center" shrinkToFit="1"/>
    </xf>
    <xf numFmtId="0" fontId="59" fillId="0" borderId="68" xfId="0" applyFont="1" applyBorder="1" applyAlignment="1">
      <alignment horizontal="center" vertical="center" shrinkToFit="1"/>
    </xf>
    <xf numFmtId="176" fontId="59" fillId="33" borderId="69" xfId="0" applyNumberFormat="1" applyFont="1" applyFill="1" applyBorder="1" applyAlignment="1">
      <alignment horizontal="right" vertical="center"/>
    </xf>
    <xf numFmtId="176" fontId="59" fillId="33" borderId="67" xfId="0" applyNumberFormat="1" applyFont="1" applyFill="1" applyBorder="1" applyAlignment="1">
      <alignment horizontal="right" vertical="center"/>
    </xf>
    <xf numFmtId="176" fontId="59" fillId="33" borderId="70" xfId="0" applyNumberFormat="1" applyFont="1" applyFill="1" applyBorder="1" applyAlignment="1">
      <alignment horizontal="right" vertical="center"/>
    </xf>
    <xf numFmtId="0" fontId="63" fillId="0" borderId="14" xfId="0" applyFont="1" applyBorder="1" applyAlignment="1">
      <alignment horizontal="center" vertical="center"/>
    </xf>
    <xf numFmtId="0" fontId="52" fillId="33" borderId="0" xfId="0" applyFont="1" applyFill="1" applyAlignment="1">
      <alignment horizontal="distributed" vertical="center" shrinkToFit="1"/>
    </xf>
    <xf numFmtId="0" fontId="55" fillId="33" borderId="0" xfId="0" applyFont="1" applyFill="1" applyAlignment="1">
      <alignment horizontal="center" vertical="center" shrinkToFit="1"/>
    </xf>
    <xf numFmtId="0" fontId="55" fillId="33" borderId="12" xfId="0" applyFont="1" applyFill="1" applyBorder="1" applyAlignment="1">
      <alignment horizontal="left" vertical="center" shrinkToFit="1"/>
    </xf>
    <xf numFmtId="0" fontId="52" fillId="33" borderId="71" xfId="0" applyFont="1" applyFill="1" applyBorder="1" applyAlignment="1">
      <alignment horizontal="center" vertical="center" shrinkToFit="1"/>
    </xf>
    <xf numFmtId="0" fontId="52" fillId="33" borderId="71" xfId="0" applyFont="1" applyFill="1" applyBorder="1" applyAlignment="1">
      <alignment horizontal="left" vertical="center" shrinkToFit="1"/>
    </xf>
    <xf numFmtId="0" fontId="55" fillId="33" borderId="60" xfId="0" applyFont="1" applyFill="1" applyBorder="1" applyAlignment="1">
      <alignment horizontal="center" vertical="center"/>
    </xf>
    <xf numFmtId="0" fontId="55" fillId="33" borderId="71" xfId="0" applyFont="1" applyFill="1" applyBorder="1" applyAlignment="1">
      <alignment horizontal="center" vertical="center" shrinkToFit="1"/>
    </xf>
    <xf numFmtId="0" fontId="65" fillId="33" borderId="7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shrinkToFit="1"/>
    </xf>
    <xf numFmtId="0" fontId="55" fillId="0" borderId="11" xfId="0" applyFont="1" applyBorder="1" applyAlignment="1">
      <alignment horizontal="left" vertical="center" shrinkToFit="1"/>
    </xf>
    <xf numFmtId="0" fontId="57" fillId="0" borderId="0" xfId="0" applyFont="1" applyAlignment="1">
      <alignment horizontal="center" vertical="center"/>
    </xf>
    <xf numFmtId="0" fontId="52" fillId="33" borderId="67" xfId="0" applyFont="1" applyFill="1" applyBorder="1" applyAlignment="1">
      <alignment horizontal="center" vertical="center"/>
    </xf>
    <xf numFmtId="0" fontId="57" fillId="33" borderId="67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 horizontal="distributed" vertical="center" shrinkToFit="1"/>
    </xf>
    <xf numFmtId="0" fontId="55" fillId="35" borderId="35" xfId="0" applyFont="1" applyFill="1" applyBorder="1" applyAlignment="1" applyProtection="1">
      <alignment horizontal="center" vertical="center"/>
      <protection locked="0"/>
    </xf>
    <xf numFmtId="0" fontId="55" fillId="35" borderId="15" xfId="0" applyFont="1" applyFill="1" applyBorder="1" applyAlignment="1" applyProtection="1">
      <alignment horizontal="center" vertical="center"/>
      <protection locked="0"/>
    </xf>
    <xf numFmtId="0" fontId="55" fillId="35" borderId="36" xfId="0" applyFont="1" applyFill="1" applyBorder="1" applyAlignment="1" applyProtection="1">
      <alignment horizontal="center" vertical="center"/>
      <protection locked="0"/>
    </xf>
    <xf numFmtId="0" fontId="55" fillId="35" borderId="37" xfId="0" applyFont="1" applyFill="1" applyBorder="1" applyAlignment="1" applyProtection="1">
      <alignment horizontal="center" vertical="center"/>
      <protection locked="0"/>
    </xf>
    <xf numFmtId="0" fontId="55" fillId="35" borderId="26" xfId="0" applyFont="1" applyFill="1" applyBorder="1" applyAlignment="1" applyProtection="1">
      <alignment horizontal="center" vertical="center"/>
      <protection locked="0"/>
    </xf>
    <xf numFmtId="0" fontId="55" fillId="35" borderId="27" xfId="0" applyFont="1" applyFill="1" applyBorder="1" applyAlignment="1" applyProtection="1">
      <alignment horizontal="center" vertical="center"/>
      <protection locked="0"/>
    </xf>
    <xf numFmtId="0" fontId="59" fillId="0" borderId="72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60" xfId="0" applyFont="1" applyBorder="1" applyAlignment="1">
      <alignment horizontal="right" vertical="center"/>
    </xf>
    <xf numFmtId="0" fontId="61" fillId="35" borderId="23" xfId="0" applyFont="1" applyFill="1" applyBorder="1" applyAlignment="1" applyProtection="1">
      <alignment horizontal="center" vertical="center"/>
      <protection locked="0"/>
    </xf>
    <xf numFmtId="0" fontId="61" fillId="35" borderId="11" xfId="0" applyFont="1" applyFill="1" applyBorder="1" applyAlignment="1" applyProtection="1">
      <alignment horizontal="center" vertical="center"/>
      <protection locked="0"/>
    </xf>
    <xf numFmtId="0" fontId="61" fillId="35" borderId="44" xfId="0" applyFont="1" applyFill="1" applyBorder="1" applyAlignment="1" applyProtection="1">
      <alignment horizontal="center" vertical="center"/>
      <protection locked="0"/>
    </xf>
    <xf numFmtId="0" fontId="61" fillId="35" borderId="29" xfId="0" applyFont="1" applyFill="1" applyBorder="1" applyAlignment="1" applyProtection="1">
      <alignment horizontal="center" vertical="center"/>
      <protection locked="0"/>
    </xf>
    <xf numFmtId="0" fontId="52" fillId="35" borderId="45" xfId="0" applyFont="1" applyFill="1" applyBorder="1" applyAlignment="1" applyProtection="1">
      <alignment horizontal="center" vertical="center" wrapText="1"/>
      <protection locked="0"/>
    </xf>
    <xf numFmtId="0" fontId="52" fillId="35" borderId="11" xfId="0" applyFont="1" applyFill="1" applyBorder="1" applyAlignment="1" applyProtection="1">
      <alignment horizontal="center" vertical="center" wrapText="1"/>
      <protection locked="0"/>
    </xf>
    <xf numFmtId="0" fontId="52" fillId="35" borderId="46" xfId="0" applyFont="1" applyFill="1" applyBorder="1" applyAlignment="1" applyProtection="1">
      <alignment horizontal="center" vertical="center" wrapText="1"/>
      <protection locked="0"/>
    </xf>
    <xf numFmtId="0" fontId="55" fillId="35" borderId="44" xfId="0" applyFont="1" applyFill="1" applyBorder="1" applyAlignment="1" applyProtection="1">
      <alignment horizontal="center" vertical="center"/>
      <protection locked="0"/>
    </xf>
    <xf numFmtId="0" fontId="55" fillId="35" borderId="29" xfId="0" applyFont="1" applyFill="1" applyBorder="1" applyAlignment="1" applyProtection="1">
      <alignment horizontal="center" vertical="center"/>
      <protection locked="0"/>
    </xf>
    <xf numFmtId="0" fontId="55" fillId="35" borderId="47" xfId="0" applyFont="1" applyFill="1" applyBorder="1" applyAlignment="1" applyProtection="1">
      <alignment horizontal="center" vertical="center"/>
      <protection locked="0"/>
    </xf>
    <xf numFmtId="0" fontId="61" fillId="33" borderId="65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64" xfId="0" applyFont="1" applyFill="1" applyBorder="1" applyAlignment="1">
      <alignment horizontal="center" vertical="center" wrapText="1"/>
    </xf>
    <xf numFmtId="0" fontId="52" fillId="33" borderId="44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64" xfId="0" applyFont="1" applyFill="1" applyBorder="1" applyAlignment="1">
      <alignment horizontal="center" vertical="center"/>
    </xf>
    <xf numFmtId="177" fontId="63" fillId="33" borderId="44" xfId="0" applyNumberFormat="1" applyFont="1" applyFill="1" applyBorder="1" applyAlignment="1">
      <alignment horizontal="right" vertical="center"/>
    </xf>
    <xf numFmtId="177" fontId="63" fillId="33" borderId="29" xfId="0" applyNumberFormat="1" applyFont="1" applyFill="1" applyBorder="1" applyAlignment="1">
      <alignment horizontal="right" vertical="center"/>
    </xf>
    <xf numFmtId="177" fontId="63" fillId="33" borderId="47" xfId="0" applyNumberFormat="1" applyFont="1" applyFill="1" applyBorder="1" applyAlignment="1">
      <alignment horizontal="right" vertical="center"/>
    </xf>
    <xf numFmtId="0" fontId="55" fillId="33" borderId="65" xfId="0" applyFont="1" applyFill="1" applyBorder="1" applyAlignment="1">
      <alignment horizontal="center" vertical="center"/>
    </xf>
    <xf numFmtId="0" fontId="55" fillId="33" borderId="64" xfId="0" applyFont="1" applyFill="1" applyBorder="1" applyAlignment="1">
      <alignment horizontal="center" vertical="center"/>
    </xf>
    <xf numFmtId="177" fontId="63" fillId="33" borderId="48" xfId="0" applyNumberFormat="1" applyFont="1" applyFill="1" applyBorder="1" applyAlignment="1">
      <alignment horizontal="right" vertical="center"/>
    </xf>
    <xf numFmtId="177" fontId="63" fillId="33" borderId="13" xfId="0" applyNumberFormat="1" applyFont="1" applyFill="1" applyBorder="1" applyAlignment="1">
      <alignment horizontal="right" vertical="center"/>
    </xf>
    <xf numFmtId="177" fontId="63" fillId="33" borderId="49" xfId="0" applyNumberFormat="1" applyFont="1" applyFill="1" applyBorder="1" applyAlignment="1">
      <alignment horizontal="right" vertical="center"/>
    </xf>
    <xf numFmtId="0" fontId="52" fillId="35" borderId="55" xfId="0" applyFont="1" applyFill="1" applyBorder="1" applyAlignment="1" applyProtection="1">
      <alignment horizontal="left" vertical="top" wrapText="1"/>
      <protection locked="0"/>
    </xf>
    <xf numFmtId="0" fontId="52" fillId="35" borderId="13" xfId="0" applyFont="1" applyFill="1" applyBorder="1" applyAlignment="1" applyProtection="1">
      <alignment horizontal="left" vertical="top" wrapText="1"/>
      <protection locked="0"/>
    </xf>
    <xf numFmtId="0" fontId="52" fillId="35" borderId="56" xfId="0" applyFont="1" applyFill="1" applyBorder="1" applyAlignment="1" applyProtection="1">
      <alignment horizontal="left" vertical="top" wrapText="1"/>
      <protection locked="0"/>
    </xf>
    <xf numFmtId="0" fontId="63" fillId="35" borderId="48" xfId="0" applyFont="1" applyFill="1" applyBorder="1" applyAlignment="1" applyProtection="1">
      <alignment horizontal="center" vertical="center"/>
      <protection locked="0"/>
    </xf>
    <xf numFmtId="0" fontId="63" fillId="35" borderId="13" xfId="0" applyFont="1" applyFill="1" applyBorder="1" applyAlignment="1" applyProtection="1">
      <alignment horizontal="center" vertical="center"/>
      <protection locked="0"/>
    </xf>
    <xf numFmtId="0" fontId="63" fillId="35" borderId="56" xfId="0" applyFont="1" applyFill="1" applyBorder="1" applyAlignment="1" applyProtection="1">
      <alignment horizontal="center" vertical="center"/>
      <protection locked="0"/>
    </xf>
    <xf numFmtId="176" fontId="63" fillId="35" borderId="48" xfId="0" applyNumberFormat="1" applyFont="1" applyFill="1" applyBorder="1" applyAlignment="1" applyProtection="1">
      <alignment horizontal="right" vertical="center"/>
      <protection locked="0"/>
    </xf>
    <xf numFmtId="176" fontId="63" fillId="35" borderId="13" xfId="0" applyNumberFormat="1" applyFont="1" applyFill="1" applyBorder="1" applyAlignment="1" applyProtection="1">
      <alignment horizontal="right" vertical="center"/>
      <protection locked="0"/>
    </xf>
    <xf numFmtId="176" fontId="63" fillId="35" borderId="49" xfId="0" applyNumberFormat="1" applyFont="1" applyFill="1" applyBorder="1" applyAlignment="1" applyProtection="1">
      <alignment horizontal="right" vertical="center"/>
      <protection locked="0"/>
    </xf>
    <xf numFmtId="0" fontId="63" fillId="35" borderId="55" xfId="0" applyFont="1" applyFill="1" applyBorder="1" applyAlignment="1" applyProtection="1">
      <alignment horizontal="center" vertical="center"/>
      <protection locked="0"/>
    </xf>
    <xf numFmtId="176" fontId="63" fillId="33" borderId="73" xfId="0" applyNumberFormat="1" applyFont="1" applyFill="1" applyBorder="1" applyAlignment="1">
      <alignment horizontal="right" vertical="center"/>
    </xf>
    <xf numFmtId="176" fontId="63" fillId="33" borderId="74" xfId="0" applyNumberFormat="1" applyFont="1" applyFill="1" applyBorder="1" applyAlignment="1">
      <alignment horizontal="right" vertical="center"/>
    </xf>
    <xf numFmtId="176" fontId="63" fillId="33" borderId="75" xfId="0" applyNumberFormat="1" applyFont="1" applyFill="1" applyBorder="1" applyAlignment="1">
      <alignment horizontal="right" vertical="center"/>
    </xf>
    <xf numFmtId="0" fontId="52" fillId="35" borderId="57" xfId="0" applyFont="1" applyFill="1" applyBorder="1" applyAlignment="1" applyProtection="1">
      <alignment horizontal="left" vertical="top" wrapText="1"/>
      <protection locked="0"/>
    </xf>
    <xf numFmtId="0" fontId="52" fillId="35" borderId="15" xfId="0" applyFont="1" applyFill="1" applyBorder="1" applyAlignment="1" applyProtection="1">
      <alignment horizontal="left" vertical="top" wrapText="1"/>
      <protection locked="0"/>
    </xf>
    <xf numFmtId="0" fontId="52" fillId="35" borderId="58" xfId="0" applyFont="1" applyFill="1" applyBorder="1" applyAlignment="1" applyProtection="1">
      <alignment horizontal="left" vertical="top" wrapText="1"/>
      <protection locked="0"/>
    </xf>
    <xf numFmtId="0" fontId="63" fillId="35" borderId="73" xfId="0" applyFont="1" applyFill="1" applyBorder="1" applyAlignment="1" applyProtection="1">
      <alignment horizontal="center" vertical="center"/>
      <protection locked="0"/>
    </xf>
    <xf numFmtId="0" fontId="63" fillId="35" borderId="74" xfId="0" applyFont="1" applyFill="1" applyBorder="1" applyAlignment="1" applyProtection="1">
      <alignment horizontal="center" vertical="center"/>
      <protection locked="0"/>
    </xf>
    <xf numFmtId="0" fontId="63" fillId="35" borderId="76" xfId="0" applyFont="1" applyFill="1" applyBorder="1" applyAlignment="1" applyProtection="1">
      <alignment horizontal="center" vertical="center"/>
      <protection locked="0"/>
    </xf>
    <xf numFmtId="176" fontId="63" fillId="35" borderId="73" xfId="0" applyNumberFormat="1" applyFont="1" applyFill="1" applyBorder="1" applyAlignment="1" applyProtection="1">
      <alignment horizontal="right" vertical="center"/>
      <protection locked="0"/>
    </xf>
    <xf numFmtId="176" fontId="63" fillId="35" borderId="74" xfId="0" applyNumberFormat="1" applyFont="1" applyFill="1" applyBorder="1" applyAlignment="1" applyProtection="1">
      <alignment horizontal="right" vertical="center"/>
      <protection locked="0"/>
    </xf>
    <xf numFmtId="176" fontId="63" fillId="35" borderId="75" xfId="0" applyNumberFormat="1" applyFont="1" applyFill="1" applyBorder="1" applyAlignment="1" applyProtection="1">
      <alignment horizontal="right" vertical="center"/>
      <protection locked="0"/>
    </xf>
    <xf numFmtId="0" fontId="63" fillId="35" borderId="77" xfId="0" applyFont="1" applyFill="1" applyBorder="1" applyAlignment="1" applyProtection="1">
      <alignment horizontal="center" vertical="center"/>
      <protection locked="0"/>
    </xf>
    <xf numFmtId="176" fontId="63" fillId="33" borderId="69" xfId="0" applyNumberFormat="1" applyFont="1" applyFill="1" applyBorder="1" applyAlignment="1">
      <alignment horizontal="right" vertical="center"/>
    </xf>
    <xf numFmtId="176" fontId="63" fillId="33" borderId="67" xfId="0" applyNumberFormat="1" applyFont="1" applyFill="1" applyBorder="1" applyAlignment="1">
      <alignment horizontal="right" vertical="center"/>
    </xf>
    <xf numFmtId="176" fontId="63" fillId="33" borderId="78" xfId="0" applyNumberFormat="1" applyFont="1" applyFill="1" applyBorder="1" applyAlignment="1">
      <alignment horizontal="right" vertical="center"/>
    </xf>
    <xf numFmtId="0" fontId="52" fillId="0" borderId="32" xfId="0" applyFont="1" applyBorder="1" applyAlignment="1">
      <alignment horizontal="lef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66" fillId="0" borderId="15" xfId="0" applyFont="1" applyBorder="1" applyAlignment="1">
      <alignment horizontal="left" vertical="center" wrapText="1"/>
    </xf>
    <xf numFmtId="0" fontId="52" fillId="0" borderId="79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 wrapText="1"/>
    </xf>
    <xf numFmtId="0" fontId="52" fillId="0" borderId="80" xfId="0" applyFont="1" applyBorder="1" applyAlignment="1">
      <alignment horizontal="left" vertical="top" wrapText="1"/>
    </xf>
    <xf numFmtId="177" fontId="63" fillId="35" borderId="69" xfId="0" applyNumberFormat="1" applyFont="1" applyFill="1" applyBorder="1" applyAlignment="1" applyProtection="1">
      <alignment horizontal="right" vertical="center"/>
      <protection locked="0"/>
    </xf>
    <xf numFmtId="177" fontId="63" fillId="35" borderId="67" xfId="0" applyNumberFormat="1" applyFont="1" applyFill="1" applyBorder="1" applyAlignment="1" applyProtection="1">
      <alignment horizontal="right" vertical="center"/>
      <protection locked="0"/>
    </xf>
    <xf numFmtId="177" fontId="63" fillId="35" borderId="78" xfId="0" applyNumberFormat="1" applyFont="1" applyFill="1" applyBorder="1" applyAlignment="1" applyProtection="1">
      <alignment horizontal="right" vertical="center"/>
      <protection locked="0"/>
    </xf>
    <xf numFmtId="0" fontId="52" fillId="0" borderId="32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35" borderId="67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176" fontId="63" fillId="35" borderId="69" xfId="0" applyNumberFormat="1" applyFont="1" applyFill="1" applyBorder="1" applyAlignment="1" applyProtection="1">
      <alignment horizontal="right" vertical="center"/>
      <protection locked="0"/>
    </xf>
    <xf numFmtId="176" fontId="63" fillId="35" borderId="67" xfId="0" applyNumberFormat="1" applyFont="1" applyFill="1" applyBorder="1" applyAlignment="1" applyProtection="1">
      <alignment horizontal="right" vertical="center"/>
      <protection locked="0"/>
    </xf>
    <xf numFmtId="176" fontId="63" fillId="35" borderId="78" xfId="0" applyNumberFormat="1" applyFont="1" applyFill="1" applyBorder="1" applyAlignment="1" applyProtection="1">
      <alignment horizontal="right" vertical="center"/>
      <protection locked="0"/>
    </xf>
    <xf numFmtId="0" fontId="57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shrinkToFit="1"/>
    </xf>
    <xf numFmtId="49" fontId="55" fillId="35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3" xfId="0" applyFont="1" applyFill="1" applyBorder="1" applyAlignment="1" applyProtection="1">
      <alignment horizontal="center" vertical="center" shrinkToFit="1"/>
      <protection locked="0"/>
    </xf>
    <xf numFmtId="0" fontId="63" fillId="0" borderId="11" xfId="0" applyFont="1" applyBorder="1" applyAlignment="1">
      <alignment horizontal="center" vertical="center" shrinkToFit="1"/>
    </xf>
    <xf numFmtId="0" fontId="55" fillId="35" borderId="12" xfId="0" applyFont="1" applyFill="1" applyBorder="1" applyAlignment="1" applyProtection="1">
      <alignment horizontal="left" vertical="center" shrinkToFit="1"/>
      <protection locked="0"/>
    </xf>
    <xf numFmtId="0" fontId="52" fillId="0" borderId="71" xfId="0" applyFont="1" applyBorder="1" applyAlignment="1">
      <alignment horizontal="center" vertical="center" shrinkToFit="1"/>
    </xf>
    <xf numFmtId="0" fontId="52" fillId="35" borderId="71" xfId="0" applyFont="1" applyFill="1" applyBorder="1" applyAlignment="1" applyProtection="1">
      <alignment horizontal="left" vertical="center" shrinkToFit="1"/>
      <protection locked="0"/>
    </xf>
    <xf numFmtId="0" fontId="55" fillId="0" borderId="11" xfId="0" applyFont="1" applyBorder="1" applyAlignment="1">
      <alignment horizontal="center" vertical="center" shrinkToFit="1"/>
    </xf>
    <xf numFmtId="49" fontId="55" fillId="35" borderId="11" xfId="0" applyNumberFormat="1" applyFont="1" applyFill="1" applyBorder="1" applyAlignment="1" applyProtection="1">
      <alignment horizontal="left" vertical="center" shrinkToFit="1"/>
      <protection locked="0"/>
    </xf>
    <xf numFmtId="0" fontId="66" fillId="0" borderId="11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49" fontId="55" fillId="35" borderId="0" xfId="0" applyNumberFormat="1" applyFont="1" applyFill="1" applyAlignment="1" applyProtection="1">
      <alignment horizontal="left" vertical="center"/>
      <protection locked="0"/>
    </xf>
    <xf numFmtId="0" fontId="52" fillId="0" borderId="0" xfId="0" applyFont="1" applyAlignment="1">
      <alignment horizontal="distributed" vertical="center" shrinkToFit="1"/>
    </xf>
    <xf numFmtId="0" fontId="55" fillId="35" borderId="0" xfId="0" applyFont="1" applyFill="1" applyAlignment="1" applyProtection="1">
      <alignment horizontal="center" vertical="center" shrinkToFit="1"/>
      <protection locked="0"/>
    </xf>
    <xf numFmtId="49" fontId="55" fillId="35" borderId="0" xfId="0" applyNumberFormat="1" applyFont="1" applyFill="1" applyAlignment="1" applyProtection="1">
      <alignment horizontal="center" vertical="center" shrinkToFit="1"/>
      <protection locked="0"/>
    </xf>
    <xf numFmtId="0" fontId="63" fillId="0" borderId="26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 shrinkToFit="1"/>
    </xf>
    <xf numFmtId="0" fontId="55" fillId="35" borderId="71" xfId="0" applyFont="1" applyFill="1" applyBorder="1" applyAlignment="1" applyProtection="1">
      <alignment horizontal="center" vertical="center" shrinkToFit="1"/>
      <protection locked="0"/>
    </xf>
    <xf numFmtId="0" fontId="65" fillId="0" borderId="71" xfId="0" applyFont="1" applyBorder="1" applyAlignment="1">
      <alignment horizontal="center" vertical="center"/>
    </xf>
    <xf numFmtId="0" fontId="57" fillId="35" borderId="67" xfId="0" applyFont="1" applyFill="1" applyBorder="1" applyAlignment="1" applyProtection="1">
      <alignment horizontal="center" vertical="center"/>
      <protection locked="0"/>
    </xf>
    <xf numFmtId="0" fontId="55" fillId="33" borderId="7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176" fontId="63" fillId="33" borderId="81" xfId="0" applyNumberFormat="1" applyFont="1" applyFill="1" applyBorder="1" applyAlignment="1">
      <alignment horizontal="right" vertical="center"/>
    </xf>
    <xf numFmtId="176" fontId="63" fillId="33" borderId="71" xfId="0" applyNumberFormat="1" applyFont="1" applyFill="1" applyBorder="1" applyAlignment="1">
      <alignment horizontal="right" vertical="center"/>
    </xf>
    <xf numFmtId="176" fontId="63" fillId="33" borderId="82" xfId="0" applyNumberFormat="1" applyFont="1" applyFill="1" applyBorder="1" applyAlignment="1">
      <alignment horizontal="right" vertical="center"/>
    </xf>
    <xf numFmtId="0" fontId="63" fillId="33" borderId="73" xfId="0" applyFont="1" applyFill="1" applyBorder="1" applyAlignment="1">
      <alignment horizontal="center" vertical="center"/>
    </xf>
    <xf numFmtId="0" fontId="63" fillId="33" borderId="74" xfId="0" applyFont="1" applyFill="1" applyBorder="1" applyAlignment="1">
      <alignment horizontal="center" vertical="center"/>
    </xf>
    <xf numFmtId="0" fontId="63" fillId="33" borderId="76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66" fillId="0" borderId="8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1806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R64"/>
  <sheetViews>
    <sheetView tabSelected="1" view="pageBreakPreview" zoomScale="60" zoomScalePageLayoutView="0" workbookViewId="0" topLeftCell="A1">
      <selection activeCell="Z4" sqref="Z4:AK4"/>
    </sheetView>
  </sheetViews>
  <sheetFormatPr defaultColWidth="9.140625" defaultRowHeight="15"/>
  <cols>
    <col min="1" max="1" width="2.28125" style="0" customWidth="1"/>
    <col min="2" max="7" width="4.140625" style="0" customWidth="1"/>
    <col min="8" max="19" width="3.7109375" style="0" customWidth="1"/>
    <col min="20" max="21" width="3.28125" style="0" customWidth="1"/>
    <col min="22" max="42" width="3.7109375" style="0" customWidth="1"/>
    <col min="43" max="43" width="25.8515625" style="0" customWidth="1"/>
    <col min="44" max="44" width="68.8515625" style="0" customWidth="1"/>
    <col min="45" max="61" width="3.7109375" style="0" customWidth="1"/>
  </cols>
  <sheetData>
    <row r="1" spans="17:39" ht="46.5" customHeight="1" thickBot="1">
      <c r="Q1" s="193" t="s">
        <v>0</v>
      </c>
      <c r="R1" s="193"/>
      <c r="S1" s="193"/>
      <c r="T1" s="193"/>
      <c r="U1" s="193"/>
      <c r="V1" s="193"/>
      <c r="W1" s="193"/>
      <c r="X1" s="193"/>
      <c r="Y1" s="193"/>
      <c r="AC1" s="63"/>
      <c r="AD1" s="63"/>
      <c r="AE1" s="63"/>
      <c r="AF1" s="63"/>
      <c r="AG1" s="4" t="s">
        <v>3</v>
      </c>
      <c r="AH1" s="63"/>
      <c r="AI1" s="63"/>
      <c r="AJ1" s="4" t="s">
        <v>2</v>
      </c>
      <c r="AK1" s="63"/>
      <c r="AL1" s="63"/>
      <c r="AM1" s="4" t="s">
        <v>1</v>
      </c>
    </row>
    <row r="2" spans="2:39" ht="35.25" customHeight="1" thickBot="1" thickTop="1">
      <c r="B2" s="5"/>
      <c r="Q2" s="182" t="s">
        <v>34</v>
      </c>
      <c r="R2" s="182"/>
      <c r="S2" s="182"/>
      <c r="T2" s="182"/>
      <c r="U2" s="182"/>
      <c r="V2" s="182"/>
      <c r="W2" s="182"/>
      <c r="X2" s="182"/>
      <c r="Y2" s="182"/>
      <c r="AC2" s="147" t="s">
        <v>10</v>
      </c>
      <c r="AD2" s="147"/>
      <c r="AE2" s="147"/>
      <c r="AF2" s="288"/>
      <c r="AG2" s="288"/>
      <c r="AH2" s="288"/>
      <c r="AI2" s="288"/>
      <c r="AJ2" s="288"/>
      <c r="AK2" s="288"/>
      <c r="AL2" s="288"/>
      <c r="AM2" s="288"/>
    </row>
    <row r="3" spans="2:39" ht="37.5" customHeight="1" thickBot="1">
      <c r="B3" s="283" t="s">
        <v>14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AI3" s="51"/>
      <c r="AJ3" s="51"/>
      <c r="AK3" s="51"/>
      <c r="AL3" s="51"/>
      <c r="AM3" s="13"/>
    </row>
    <row r="4" spans="3:39" ht="47.25" customHeight="1" thickTop="1">
      <c r="C4" s="284" t="s">
        <v>15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V4" s="285" t="s">
        <v>5</v>
      </c>
      <c r="W4" s="285"/>
      <c r="X4" s="285"/>
      <c r="Y4" s="285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7"/>
      <c r="AM4" s="287"/>
    </row>
    <row r="5" spans="3:43" ht="33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V5" s="275" t="s">
        <v>70</v>
      </c>
      <c r="W5" s="275"/>
      <c r="X5" s="275"/>
      <c r="Y5" s="275"/>
      <c r="Z5" s="37" t="s">
        <v>64</v>
      </c>
      <c r="AA5" s="276"/>
      <c r="AB5" s="276"/>
      <c r="AC5" s="276"/>
      <c r="AD5" s="276"/>
      <c r="AE5" s="276"/>
      <c r="AF5" s="276"/>
      <c r="AG5" s="276"/>
      <c r="AH5" s="277">
        <f>IF(OR((LEN(AA5)=13),AA5=""),"","*桁数が異なります")</f>
      </c>
      <c r="AI5" s="277"/>
      <c r="AJ5" s="277"/>
      <c r="AK5" s="277"/>
      <c r="AL5" s="277"/>
      <c r="AM5" s="277"/>
      <c r="AN5" s="278"/>
      <c r="AO5" s="278"/>
      <c r="AQ5" s="39"/>
    </row>
    <row r="6" spans="2:28" ht="22.5" customHeight="1">
      <c r="B6" s="68" t="s">
        <v>37</v>
      </c>
      <c r="C6" s="68"/>
      <c r="D6" s="68"/>
      <c r="E6" s="68"/>
      <c r="F6" s="279"/>
      <c r="G6" s="279"/>
      <c r="H6" s="279"/>
      <c r="I6" s="279"/>
      <c r="J6" s="279"/>
      <c r="V6" s="280" t="s">
        <v>4</v>
      </c>
      <c r="W6" s="280"/>
      <c r="X6" s="281"/>
      <c r="Y6" s="281"/>
      <c r="Z6" s="7" t="s">
        <v>32</v>
      </c>
      <c r="AA6" s="282"/>
      <c r="AB6" s="282"/>
    </row>
    <row r="7" spans="2:39" ht="45.75" customHeight="1" thickBot="1">
      <c r="B7" s="138" t="s">
        <v>16</v>
      </c>
      <c r="C7" s="138"/>
      <c r="D7" s="138"/>
      <c r="E7" s="138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V7" s="273" t="s">
        <v>7</v>
      </c>
      <c r="W7" s="273"/>
      <c r="X7" s="273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</row>
    <row r="8" spans="2:44" ht="22.5" customHeight="1">
      <c r="B8" s="56" t="s">
        <v>82</v>
      </c>
      <c r="C8" s="56"/>
      <c r="D8" s="56"/>
      <c r="E8" s="56"/>
      <c r="F8" s="62"/>
      <c r="G8" s="62"/>
      <c r="H8" s="62"/>
      <c r="I8" s="62"/>
      <c r="J8" s="60" t="s">
        <v>3</v>
      </c>
      <c r="K8" s="62"/>
      <c r="L8" s="62"/>
      <c r="M8" s="60" t="s">
        <v>2</v>
      </c>
      <c r="N8" s="62"/>
      <c r="O8" s="62"/>
      <c r="P8" s="60" t="s">
        <v>1</v>
      </c>
      <c r="Q8" s="8"/>
      <c r="R8" s="8"/>
      <c r="S8" s="8"/>
      <c r="V8" s="267" t="s">
        <v>11</v>
      </c>
      <c r="W8" s="267"/>
      <c r="X8" s="267"/>
      <c r="Y8" s="269"/>
      <c r="Z8" s="269"/>
      <c r="AA8" s="269"/>
      <c r="AB8" s="269"/>
      <c r="AC8" s="9" t="s">
        <v>9</v>
      </c>
      <c r="AD8" s="270"/>
      <c r="AE8" s="270"/>
      <c r="AF8" s="270"/>
      <c r="AG8" s="10" t="s">
        <v>12</v>
      </c>
      <c r="AH8" s="269"/>
      <c r="AI8" s="269"/>
      <c r="AJ8" s="269"/>
      <c r="AK8" s="269"/>
      <c r="AL8" s="269"/>
      <c r="AM8" s="269"/>
      <c r="AQ8" s="53"/>
      <c r="AR8" s="55"/>
    </row>
    <row r="9" spans="2:44" ht="22.5" customHeight="1" thickBot="1">
      <c r="B9" s="57"/>
      <c r="C9" s="57"/>
      <c r="D9" s="57"/>
      <c r="E9" s="57"/>
      <c r="F9" s="63"/>
      <c r="G9" s="63"/>
      <c r="H9" s="63"/>
      <c r="I9" s="63"/>
      <c r="J9" s="61"/>
      <c r="K9" s="63"/>
      <c r="L9" s="63"/>
      <c r="M9" s="61"/>
      <c r="N9" s="63"/>
      <c r="O9" s="63"/>
      <c r="P9" s="61"/>
      <c r="Q9" s="8"/>
      <c r="R9" s="8"/>
      <c r="S9" s="8"/>
      <c r="V9" s="267" t="s">
        <v>13</v>
      </c>
      <c r="W9" s="267"/>
      <c r="X9" s="267"/>
      <c r="Y9" s="268"/>
      <c r="Z9" s="269"/>
      <c r="AA9" s="269"/>
      <c r="AB9" s="269"/>
      <c r="AC9" s="9" t="s">
        <v>9</v>
      </c>
      <c r="AD9" s="270"/>
      <c r="AE9" s="270"/>
      <c r="AF9" s="270"/>
      <c r="AG9" s="10" t="s">
        <v>12</v>
      </c>
      <c r="AH9" s="269"/>
      <c r="AI9" s="269"/>
      <c r="AJ9" s="269"/>
      <c r="AK9" s="269"/>
      <c r="AL9" s="269"/>
      <c r="AM9" s="269"/>
      <c r="AQ9" s="54"/>
      <c r="AR9" s="55"/>
    </row>
    <row r="10" spans="2:43" ht="46.5" customHeight="1" thickBot="1">
      <c r="B10" s="165" t="s">
        <v>52</v>
      </c>
      <c r="C10" s="166"/>
      <c r="D10" s="166"/>
      <c r="E10" s="166"/>
      <c r="F10" s="166"/>
      <c r="G10" s="166"/>
      <c r="H10" s="166"/>
      <c r="I10" s="167"/>
      <c r="J10" s="168" t="e">
        <f>J16+J17</f>
        <v>#VALUE!</v>
      </c>
      <c r="K10" s="169"/>
      <c r="L10" s="169"/>
      <c r="M10" s="169"/>
      <c r="N10" s="169"/>
      <c r="O10" s="169"/>
      <c r="P10" s="169"/>
      <c r="Q10" s="169"/>
      <c r="R10" s="169"/>
      <c r="S10" s="170"/>
      <c r="V10" s="271" t="str">
        <f>IF(AN28=1,IF(AQ29&gt;6,"","※いずれかの金額に間違いがあります｡訂正してください｡"),"※金額入力完了マークに1を入れてください｡")</f>
        <v>※金額入力完了マークに1を入れてください｡</v>
      </c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Q10" s="27" t="s">
        <v>38</v>
      </c>
    </row>
    <row r="11" ht="15" customHeight="1" thickBot="1"/>
    <row r="12" spans="2:44" ht="51" customHeight="1" thickBot="1">
      <c r="B12" s="164" t="s">
        <v>65</v>
      </c>
      <c r="C12" s="60"/>
      <c r="D12" s="60"/>
      <c r="E12" s="60"/>
      <c r="F12" s="60"/>
      <c r="G12" s="60"/>
      <c r="H12" s="60"/>
      <c r="I12" s="159"/>
      <c r="J12" s="263"/>
      <c r="K12" s="264"/>
      <c r="L12" s="264"/>
      <c r="M12" s="264"/>
      <c r="N12" s="264"/>
      <c r="O12" s="264"/>
      <c r="P12" s="264"/>
      <c r="Q12" s="264"/>
      <c r="R12" s="264"/>
      <c r="S12" s="265"/>
      <c r="U12" s="11"/>
      <c r="V12" s="12"/>
      <c r="W12" s="13"/>
      <c r="X12" s="13"/>
      <c r="Y12" s="13"/>
      <c r="Z12" s="163" t="s">
        <v>31</v>
      </c>
      <c r="AA12" s="163"/>
      <c r="AB12" s="266" t="s">
        <v>51</v>
      </c>
      <c r="AC12" s="266"/>
      <c r="AD12" s="266"/>
      <c r="AE12" s="266"/>
      <c r="AF12" s="266"/>
      <c r="AG12" s="266"/>
      <c r="AH12" s="163" t="s">
        <v>31</v>
      </c>
      <c r="AI12" s="163"/>
      <c r="AJ12" s="13"/>
      <c r="AK12" s="13"/>
      <c r="AL12" s="13"/>
      <c r="AM12" s="14"/>
      <c r="AQ12" s="24" t="str">
        <f>IF(ISNUMBER(J12),"OK","契約金額を入れて下さい")</f>
        <v>契約金額を入れて下さい</v>
      </c>
      <c r="AR12" s="26" t="s">
        <v>39</v>
      </c>
    </row>
    <row r="13" spans="2:44" ht="51" customHeight="1" thickBot="1">
      <c r="B13" s="164" t="s">
        <v>66</v>
      </c>
      <c r="C13" s="60"/>
      <c r="D13" s="60"/>
      <c r="E13" s="60"/>
      <c r="F13" s="60"/>
      <c r="G13" s="60"/>
      <c r="H13" s="60" t="s">
        <v>17</v>
      </c>
      <c r="I13" s="159"/>
      <c r="J13" s="243">
        <f>AE27</f>
        <v>0</v>
      </c>
      <c r="K13" s="244"/>
      <c r="L13" s="244"/>
      <c r="M13" s="244"/>
      <c r="N13" s="244"/>
      <c r="O13" s="244"/>
      <c r="P13" s="244"/>
      <c r="Q13" s="244"/>
      <c r="R13" s="244"/>
      <c r="S13" s="245"/>
      <c r="V13" s="246" t="s">
        <v>21</v>
      </c>
      <c r="W13" s="247"/>
      <c r="X13" s="247"/>
      <c r="Y13" s="247"/>
      <c r="Z13" s="247"/>
      <c r="AA13" s="248" t="s">
        <v>83</v>
      </c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  <c r="AQ13" s="28" t="str">
        <f>IF(J12="","契約金額を入力してください",IF(J12&lt;J13,"金額がおかしい","OK"))</f>
        <v>契約金額を入力してください</v>
      </c>
      <c r="AR13" s="26" t="s">
        <v>39</v>
      </c>
    </row>
    <row r="14" spans="2:44" ht="51" customHeight="1" thickBot="1">
      <c r="B14" s="157" t="s">
        <v>36</v>
      </c>
      <c r="C14" s="147"/>
      <c r="D14" s="147"/>
      <c r="E14" s="260"/>
      <c r="F14" s="260"/>
      <c r="G14" s="16" t="s">
        <v>35</v>
      </c>
      <c r="H14" s="60" t="s">
        <v>18</v>
      </c>
      <c r="I14" s="159"/>
      <c r="J14" s="243">
        <f>ROUND(J13*(E14/100),0)</f>
        <v>0</v>
      </c>
      <c r="K14" s="244"/>
      <c r="L14" s="244"/>
      <c r="M14" s="244"/>
      <c r="N14" s="244"/>
      <c r="O14" s="244"/>
      <c r="P14" s="244"/>
      <c r="Q14" s="244"/>
      <c r="R14" s="244"/>
      <c r="S14" s="245"/>
      <c r="V14" s="246" t="s">
        <v>84</v>
      </c>
      <c r="W14" s="247"/>
      <c r="X14" s="247"/>
      <c r="Y14" s="247"/>
      <c r="Z14" s="247"/>
      <c r="AA14" s="261" t="s">
        <v>85</v>
      </c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2"/>
      <c r="AQ14" s="24" t="str">
        <f>IF(ISNUMBER(E14),"OK","   ％を入力して下さい")</f>
        <v>   ％を入力して下さい</v>
      </c>
      <c r="AR14" s="26" t="s">
        <v>39</v>
      </c>
    </row>
    <row r="15" spans="2:44" ht="51" customHeight="1" thickBot="1">
      <c r="B15" s="160" t="s">
        <v>67</v>
      </c>
      <c r="C15" s="161"/>
      <c r="D15" s="161"/>
      <c r="E15" s="161"/>
      <c r="F15" s="161"/>
      <c r="G15" s="161"/>
      <c r="H15" s="60" t="s">
        <v>19</v>
      </c>
      <c r="I15" s="159"/>
      <c r="J15" s="255"/>
      <c r="K15" s="256"/>
      <c r="L15" s="256"/>
      <c r="M15" s="256"/>
      <c r="N15" s="256"/>
      <c r="O15" s="256"/>
      <c r="P15" s="256"/>
      <c r="Q15" s="256"/>
      <c r="R15" s="256"/>
      <c r="S15" s="257"/>
      <c r="V15" s="246" t="s">
        <v>86</v>
      </c>
      <c r="W15" s="247"/>
      <c r="X15" s="247"/>
      <c r="Y15" s="247"/>
      <c r="Z15" s="247"/>
      <c r="AA15" s="248" t="s">
        <v>63</v>
      </c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9"/>
      <c r="AQ15" s="24" t="b">
        <f>IF(J15&lt;&gt;"",IF(J12&gt;J15,"OK","金額がおかしい"))</f>
        <v>0</v>
      </c>
      <c r="AR15" s="26" t="s">
        <v>39</v>
      </c>
    </row>
    <row r="16" spans="2:43" ht="51" customHeight="1" thickBot="1">
      <c r="B16" s="145" t="s">
        <v>69</v>
      </c>
      <c r="C16" s="146"/>
      <c r="D16" s="146"/>
      <c r="E16" s="146"/>
      <c r="F16" s="146"/>
      <c r="G16" s="147" t="s">
        <v>20</v>
      </c>
      <c r="H16" s="147"/>
      <c r="I16" s="148"/>
      <c r="J16" s="243">
        <f>IF(J14-J15&gt;0,J14-J15,"")</f>
      </c>
      <c r="K16" s="244"/>
      <c r="L16" s="244"/>
      <c r="M16" s="244"/>
      <c r="N16" s="244"/>
      <c r="O16" s="244"/>
      <c r="P16" s="244"/>
      <c r="Q16" s="244"/>
      <c r="R16" s="244"/>
      <c r="S16" s="245"/>
      <c r="V16" s="258"/>
      <c r="W16" s="259"/>
      <c r="X16" s="259"/>
      <c r="Y16" s="259"/>
      <c r="Z16" s="259"/>
      <c r="AA16" s="248" t="s">
        <v>61</v>
      </c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9"/>
      <c r="AQ16" s="1"/>
    </row>
    <row r="17" spans="2:39" ht="51" customHeight="1" thickBot="1">
      <c r="B17" s="154" t="s">
        <v>68</v>
      </c>
      <c r="C17" s="155"/>
      <c r="D17" s="155"/>
      <c r="E17" s="155"/>
      <c r="F17" s="155"/>
      <c r="G17" s="156">
        <v>0.1</v>
      </c>
      <c r="H17" s="147"/>
      <c r="I17" s="148"/>
      <c r="J17" s="243" t="e">
        <f>+J16*0.1</f>
        <v>#VALUE!</v>
      </c>
      <c r="K17" s="244"/>
      <c r="L17" s="244"/>
      <c r="M17" s="244"/>
      <c r="N17" s="244"/>
      <c r="O17" s="244"/>
      <c r="P17" s="244"/>
      <c r="Q17" s="244"/>
      <c r="R17" s="244"/>
      <c r="S17" s="245"/>
      <c r="V17" s="246" t="s">
        <v>87</v>
      </c>
      <c r="W17" s="247"/>
      <c r="X17" s="247"/>
      <c r="Y17" s="247"/>
      <c r="Z17" s="247"/>
      <c r="AA17" s="248" t="s">
        <v>77</v>
      </c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9"/>
    </row>
    <row r="18" spans="2:39" ht="49.5" customHeight="1" thickBot="1">
      <c r="B18" s="250" t="s">
        <v>74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49"/>
      <c r="V18" s="251" t="s">
        <v>88</v>
      </c>
      <c r="W18" s="252"/>
      <c r="X18" s="252"/>
      <c r="Y18" s="252"/>
      <c r="Z18" s="252"/>
      <c r="AA18" s="253" t="s">
        <v>62</v>
      </c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4"/>
    </row>
    <row r="19" ht="15.75" customHeight="1" thickBot="1">
      <c r="AQ19" s="1"/>
    </row>
    <row r="20" spans="2:43" ht="45" customHeight="1" thickBot="1" thickTop="1">
      <c r="B20" s="134" t="s">
        <v>22</v>
      </c>
      <c r="C20" s="135"/>
      <c r="D20" s="135"/>
      <c r="E20" s="135"/>
      <c r="F20" s="135"/>
      <c r="G20" s="135"/>
      <c r="H20" s="135"/>
      <c r="I20" s="136"/>
      <c r="J20" s="83" t="s">
        <v>72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1" t="s">
        <v>73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7"/>
      <c r="AQ20" s="23" t="s">
        <v>38</v>
      </c>
    </row>
    <row r="21" spans="2:39" ht="19.5" customHeight="1" thickBot="1">
      <c r="B21" s="137"/>
      <c r="C21" s="138"/>
      <c r="D21" s="138"/>
      <c r="E21" s="138"/>
      <c r="F21" s="138"/>
      <c r="G21" s="138"/>
      <c r="H21" s="138"/>
      <c r="I21" s="139"/>
      <c r="J21" s="140" t="s">
        <v>23</v>
      </c>
      <c r="K21" s="141"/>
      <c r="L21" s="141"/>
      <c r="M21" s="140" t="s">
        <v>42</v>
      </c>
      <c r="N21" s="141"/>
      <c r="O21" s="142"/>
      <c r="P21" s="140" t="s">
        <v>24</v>
      </c>
      <c r="Q21" s="141"/>
      <c r="R21" s="141"/>
      <c r="S21" s="141"/>
      <c r="T21" s="141"/>
      <c r="U21" s="141"/>
      <c r="V21" s="141"/>
      <c r="W21" s="141"/>
      <c r="X21" s="143"/>
      <c r="Y21" s="144" t="s">
        <v>23</v>
      </c>
      <c r="Z21" s="141"/>
      <c r="AA21" s="142"/>
      <c r="AB21" s="140" t="s">
        <v>42</v>
      </c>
      <c r="AC21" s="141"/>
      <c r="AD21" s="141"/>
      <c r="AE21" s="140" t="s">
        <v>24</v>
      </c>
      <c r="AF21" s="141"/>
      <c r="AG21" s="141"/>
      <c r="AH21" s="141"/>
      <c r="AI21" s="141"/>
      <c r="AJ21" s="141"/>
      <c r="AK21" s="141"/>
      <c r="AL21" s="141"/>
      <c r="AM21" s="143"/>
    </row>
    <row r="22" spans="2:44" ht="39.75" customHeight="1" thickBot="1" thickTop="1">
      <c r="B22" s="233"/>
      <c r="C22" s="234"/>
      <c r="D22" s="234"/>
      <c r="E22" s="234"/>
      <c r="F22" s="234"/>
      <c r="G22" s="234"/>
      <c r="H22" s="234"/>
      <c r="I22" s="235"/>
      <c r="J22" s="236"/>
      <c r="K22" s="237"/>
      <c r="L22" s="237"/>
      <c r="M22" s="236"/>
      <c r="N22" s="237"/>
      <c r="O22" s="238"/>
      <c r="P22" s="239"/>
      <c r="Q22" s="240"/>
      <c r="R22" s="240"/>
      <c r="S22" s="240"/>
      <c r="T22" s="240"/>
      <c r="U22" s="240"/>
      <c r="V22" s="240"/>
      <c r="W22" s="240"/>
      <c r="X22" s="241"/>
      <c r="Y22" s="242"/>
      <c r="Z22" s="237"/>
      <c r="AA22" s="238"/>
      <c r="AB22" s="119">
        <f>IF(Y22&gt;1,"%","")</f>
      </c>
      <c r="AC22" s="120"/>
      <c r="AD22" s="121"/>
      <c r="AE22" s="230">
        <f>IF(Y22="","",ROUND(P22*(Y22/100),0))</f>
      </c>
      <c r="AF22" s="231"/>
      <c r="AG22" s="231"/>
      <c r="AH22" s="231"/>
      <c r="AI22" s="231"/>
      <c r="AJ22" s="231"/>
      <c r="AK22" s="231"/>
      <c r="AL22" s="231"/>
      <c r="AM22" s="232"/>
      <c r="AQ22" s="25">
        <f>IF(AND(Y22&lt;&gt;"",AE22&lt;&gt;""),IF(AND(ISNUMBER(Y22),ISNUMBER(AE22)),"OK","出来高を入力して下さい"),"")</f>
      </c>
      <c r="AR22" s="26" t="s">
        <v>40</v>
      </c>
    </row>
    <row r="23" spans="2:44" ht="39.75" customHeight="1" thickBot="1" thickTop="1">
      <c r="B23" s="220"/>
      <c r="C23" s="221"/>
      <c r="D23" s="221"/>
      <c r="E23" s="221"/>
      <c r="F23" s="221"/>
      <c r="G23" s="221"/>
      <c r="H23" s="221"/>
      <c r="I23" s="222"/>
      <c r="J23" s="223"/>
      <c r="K23" s="224"/>
      <c r="L23" s="224"/>
      <c r="M23" s="223"/>
      <c r="N23" s="224"/>
      <c r="O23" s="225"/>
      <c r="P23" s="226"/>
      <c r="Q23" s="227"/>
      <c r="R23" s="227"/>
      <c r="S23" s="227"/>
      <c r="T23" s="227"/>
      <c r="U23" s="227"/>
      <c r="V23" s="227"/>
      <c r="W23" s="227"/>
      <c r="X23" s="228"/>
      <c r="Y23" s="229"/>
      <c r="Z23" s="224"/>
      <c r="AA23" s="225"/>
      <c r="AB23" s="119">
        <f>IF(Y23&gt;1,"%","")</f>
      </c>
      <c r="AC23" s="120"/>
      <c r="AD23" s="121"/>
      <c r="AE23" s="101">
        <f>IF(Y23="","",ROUND(P23*(Y23/100),0))</f>
      </c>
      <c r="AF23" s="102"/>
      <c r="AG23" s="102"/>
      <c r="AH23" s="102"/>
      <c r="AI23" s="102"/>
      <c r="AJ23" s="102"/>
      <c r="AK23" s="102"/>
      <c r="AL23" s="102"/>
      <c r="AM23" s="103"/>
      <c r="AQ23" s="25">
        <f>IF(AND(Y23&lt;&gt;"",AE23&lt;&gt;""),IF(AND(ISNUMBER(Y23),ISNUMBER(AE23)),"OK","出来高を入力して下さい"),"")</f>
      </c>
      <c r="AR23" s="26" t="s">
        <v>40</v>
      </c>
    </row>
    <row r="24" spans="2:44" ht="39.75" customHeight="1" thickBot="1" thickTop="1">
      <c r="B24" s="220"/>
      <c r="C24" s="221"/>
      <c r="D24" s="221"/>
      <c r="E24" s="221"/>
      <c r="F24" s="221"/>
      <c r="G24" s="221"/>
      <c r="H24" s="221"/>
      <c r="I24" s="222"/>
      <c r="J24" s="223"/>
      <c r="K24" s="224"/>
      <c r="L24" s="224"/>
      <c r="M24" s="223"/>
      <c r="N24" s="224"/>
      <c r="O24" s="225"/>
      <c r="P24" s="226"/>
      <c r="Q24" s="227"/>
      <c r="R24" s="227"/>
      <c r="S24" s="227"/>
      <c r="T24" s="227"/>
      <c r="U24" s="227"/>
      <c r="V24" s="227"/>
      <c r="W24" s="227"/>
      <c r="X24" s="228"/>
      <c r="Y24" s="229"/>
      <c r="Z24" s="224"/>
      <c r="AA24" s="225"/>
      <c r="AB24" s="119">
        <f>IF(Y24&gt;1,"%","")</f>
      </c>
      <c r="AC24" s="120"/>
      <c r="AD24" s="121"/>
      <c r="AE24" s="101">
        <f>IF(Y24="","",ROUND(P24*(Y24/100),0))</f>
      </c>
      <c r="AF24" s="102"/>
      <c r="AG24" s="102"/>
      <c r="AH24" s="102"/>
      <c r="AI24" s="102"/>
      <c r="AJ24" s="102"/>
      <c r="AK24" s="102"/>
      <c r="AL24" s="102"/>
      <c r="AM24" s="103"/>
      <c r="AQ24" s="25">
        <f>IF(AND(Y24&lt;&gt;"",AE24&lt;&gt;""),IF(AND(ISNUMBER(Y24),ISNUMBER(AE24)),"OK","出来高を入力して下さい"),"")</f>
      </c>
      <c r="AR24" s="26" t="s">
        <v>40</v>
      </c>
    </row>
    <row r="25" spans="2:44" ht="39.75" customHeight="1" thickBot="1" thickTop="1">
      <c r="B25" s="220"/>
      <c r="C25" s="221"/>
      <c r="D25" s="221"/>
      <c r="E25" s="221"/>
      <c r="F25" s="221"/>
      <c r="G25" s="221"/>
      <c r="H25" s="221"/>
      <c r="I25" s="222"/>
      <c r="J25" s="223"/>
      <c r="K25" s="224"/>
      <c r="L25" s="224"/>
      <c r="M25" s="223"/>
      <c r="N25" s="224"/>
      <c r="O25" s="225"/>
      <c r="P25" s="226"/>
      <c r="Q25" s="227"/>
      <c r="R25" s="227"/>
      <c r="S25" s="227"/>
      <c r="T25" s="227"/>
      <c r="U25" s="227"/>
      <c r="V25" s="227"/>
      <c r="W25" s="227"/>
      <c r="X25" s="228"/>
      <c r="Y25" s="229"/>
      <c r="Z25" s="224"/>
      <c r="AA25" s="225"/>
      <c r="AB25" s="119">
        <f>IF(Y25&gt;1,"%","")</f>
      </c>
      <c r="AC25" s="120"/>
      <c r="AD25" s="121"/>
      <c r="AE25" s="101">
        <f>IF(Y25="","",ROUND(P25*(Y25/100),0))</f>
      </c>
      <c r="AF25" s="102"/>
      <c r="AG25" s="102"/>
      <c r="AH25" s="102"/>
      <c r="AI25" s="102"/>
      <c r="AJ25" s="102"/>
      <c r="AK25" s="102"/>
      <c r="AL25" s="102"/>
      <c r="AM25" s="103"/>
      <c r="AQ25" s="25">
        <f>IF(Y25&lt;&gt;"",IF(ISNUMBER(Y25),"OK","出来高を入力して下さい"),"")</f>
      </c>
      <c r="AR25" s="26" t="s">
        <v>40</v>
      </c>
    </row>
    <row r="26" spans="2:44" ht="39.75" customHeight="1" thickBot="1" thickTop="1">
      <c r="B26" s="220"/>
      <c r="C26" s="221"/>
      <c r="D26" s="221"/>
      <c r="E26" s="221"/>
      <c r="F26" s="221"/>
      <c r="G26" s="221"/>
      <c r="H26" s="221"/>
      <c r="I26" s="222"/>
      <c r="J26" s="223"/>
      <c r="K26" s="224"/>
      <c r="L26" s="224"/>
      <c r="M26" s="223"/>
      <c r="N26" s="224"/>
      <c r="O26" s="225"/>
      <c r="P26" s="226"/>
      <c r="Q26" s="227"/>
      <c r="R26" s="227"/>
      <c r="S26" s="227"/>
      <c r="T26" s="227"/>
      <c r="U26" s="227"/>
      <c r="V26" s="227"/>
      <c r="W26" s="227"/>
      <c r="X26" s="228"/>
      <c r="Y26" s="229"/>
      <c r="Z26" s="224"/>
      <c r="AA26" s="225"/>
      <c r="AB26" s="119">
        <f>IF(Y26&gt;1,"%","")</f>
      </c>
      <c r="AC26" s="120"/>
      <c r="AD26" s="121"/>
      <c r="AE26" s="101">
        <f>IF(Y26="","",ROUND(P26*(Y26/100),0))</f>
      </c>
      <c r="AF26" s="102"/>
      <c r="AG26" s="102"/>
      <c r="AH26" s="102"/>
      <c r="AI26" s="102"/>
      <c r="AJ26" s="102"/>
      <c r="AK26" s="102"/>
      <c r="AL26" s="102"/>
      <c r="AM26" s="103"/>
      <c r="AQ26" s="25">
        <f>IF(Y26&lt;&gt;"",IF(ISNUMBER(Y26),"OK","出来高を入力して下さい"),"")</f>
      </c>
      <c r="AR26" s="26" t="s">
        <v>40</v>
      </c>
    </row>
    <row r="27" spans="2:44" ht="39.75" customHeight="1" thickBot="1" thickTop="1">
      <c r="B27" s="206" t="s">
        <v>41</v>
      </c>
      <c r="C27" s="207"/>
      <c r="D27" s="207"/>
      <c r="E27" s="207"/>
      <c r="F27" s="207"/>
      <c r="G27" s="207"/>
      <c r="H27" s="207"/>
      <c r="I27" s="208"/>
      <c r="J27" s="209"/>
      <c r="K27" s="210"/>
      <c r="L27" s="210"/>
      <c r="M27" s="210"/>
      <c r="N27" s="210"/>
      <c r="O27" s="211"/>
      <c r="P27" s="212">
        <f>SUM(P22:X26)</f>
        <v>0</v>
      </c>
      <c r="Q27" s="213"/>
      <c r="R27" s="213"/>
      <c r="S27" s="213"/>
      <c r="T27" s="213"/>
      <c r="U27" s="213"/>
      <c r="V27" s="213"/>
      <c r="W27" s="213"/>
      <c r="X27" s="214"/>
      <c r="Y27" s="215" t="s">
        <v>71</v>
      </c>
      <c r="Z27" s="99"/>
      <c r="AA27" s="99"/>
      <c r="AB27" s="99"/>
      <c r="AC27" s="99"/>
      <c r="AD27" s="216"/>
      <c r="AE27" s="217">
        <f>SUM(AE22:AM26)</f>
        <v>0</v>
      </c>
      <c r="AF27" s="218"/>
      <c r="AG27" s="218"/>
      <c r="AH27" s="218"/>
      <c r="AI27" s="218"/>
      <c r="AJ27" s="218"/>
      <c r="AK27" s="218"/>
      <c r="AL27" s="218"/>
      <c r="AM27" s="219"/>
      <c r="AQ27" s="25" t="str">
        <f>IF(P27&lt;&gt;"",IF(P27=J12,"OK","契約金額と合いません｡"))</f>
        <v>OK</v>
      </c>
      <c r="AR27" s="26" t="s">
        <v>39</v>
      </c>
    </row>
    <row r="28" spans="28:44" ht="19.5" customHeight="1" thickBot="1" thickTop="1">
      <c r="AB28" s="194" t="s">
        <v>58</v>
      </c>
      <c r="AC28" s="194"/>
      <c r="AD28" s="194"/>
      <c r="AE28" s="195"/>
      <c r="AF28" s="195"/>
      <c r="AG28" s="195"/>
      <c r="AH28" s="195"/>
      <c r="AI28" s="195"/>
      <c r="AJ28" s="195"/>
      <c r="AK28" s="195"/>
      <c r="AL28" s="195"/>
      <c r="AM28" s="195"/>
      <c r="AN28" s="33"/>
      <c r="AQ28" s="34" t="str">
        <f>IF(AN28=1,"OK","1を入れて下さい｡")</f>
        <v>1を入れて下さい｡</v>
      </c>
      <c r="AR28" s="6" t="s">
        <v>39</v>
      </c>
    </row>
    <row r="29" spans="2:43" ht="49.5" customHeight="1" thickBot="1" thickTop="1">
      <c r="B29" s="81" t="s">
        <v>26</v>
      </c>
      <c r="C29" s="82"/>
      <c r="D29" s="82"/>
      <c r="E29" s="82"/>
      <c r="F29" s="82"/>
      <c r="G29" s="82"/>
      <c r="H29" s="82"/>
      <c r="I29" s="82"/>
      <c r="J29" s="83" t="s">
        <v>28</v>
      </c>
      <c r="K29" s="82"/>
      <c r="L29" s="82"/>
      <c r="M29" s="82"/>
      <c r="N29" s="82"/>
      <c r="O29" s="82"/>
      <c r="P29" s="82"/>
      <c r="Q29" s="82"/>
      <c r="R29" s="82"/>
      <c r="S29" s="82"/>
      <c r="T29" s="84" t="s">
        <v>29</v>
      </c>
      <c r="U29" s="85"/>
      <c r="V29" s="86"/>
      <c r="W29" s="83" t="s">
        <v>30</v>
      </c>
      <c r="X29" s="82"/>
      <c r="Y29" s="82"/>
      <c r="Z29" s="82"/>
      <c r="AA29" s="82"/>
      <c r="AB29" s="82"/>
      <c r="AC29" s="87"/>
      <c r="AQ29" s="32">
        <f>COUNTIF(AQ12:AQ28,"OK")</f>
        <v>1</v>
      </c>
    </row>
    <row r="30" spans="2:29" ht="34.5" customHeight="1" thickBot="1">
      <c r="B30" s="196"/>
      <c r="C30" s="197"/>
      <c r="D30" s="197"/>
      <c r="E30" s="197"/>
      <c r="F30" s="197"/>
      <c r="G30" s="197"/>
      <c r="H30" s="197"/>
      <c r="I30" s="197"/>
      <c r="J30" s="198"/>
      <c r="K30" s="199"/>
      <c r="L30" s="199"/>
      <c r="M30" s="199"/>
      <c r="N30" s="199"/>
      <c r="O30" s="199"/>
      <c r="P30" s="199"/>
      <c r="Q30" s="199"/>
      <c r="R30" s="50"/>
      <c r="S30" s="3" t="s">
        <v>27</v>
      </c>
      <c r="T30" s="200"/>
      <c r="U30" s="201"/>
      <c r="V30" s="202"/>
      <c r="W30" s="203"/>
      <c r="X30" s="204"/>
      <c r="Y30" s="204"/>
      <c r="Z30" s="204"/>
      <c r="AA30" s="204"/>
      <c r="AB30" s="204"/>
      <c r="AC30" s="205"/>
    </row>
    <row r="31" spans="2:29" ht="28.5" customHeight="1">
      <c r="B31" s="70" t="s">
        <v>6</v>
      </c>
      <c r="C31" s="71"/>
      <c r="D31" s="71"/>
      <c r="E31" s="71"/>
      <c r="F31" s="72"/>
      <c r="G31" s="187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9"/>
    </row>
    <row r="32" spans="2:29" ht="20.25" customHeight="1" thickBot="1">
      <c r="B32" s="79" t="s">
        <v>25</v>
      </c>
      <c r="C32" s="80"/>
      <c r="D32" s="80"/>
      <c r="E32" s="80"/>
      <c r="F32" s="80"/>
      <c r="G32" s="190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</row>
    <row r="33" spans="2:43" ht="46.5" customHeight="1" thickBot="1" thickTop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93" t="s">
        <v>0</v>
      </c>
      <c r="R33" s="193"/>
      <c r="S33" s="193"/>
      <c r="T33" s="193"/>
      <c r="U33" s="193"/>
      <c r="V33" s="193"/>
      <c r="W33" s="193"/>
      <c r="X33" s="193"/>
      <c r="Y33" s="193"/>
      <c r="Z33" s="17"/>
      <c r="AA33" s="17"/>
      <c r="AB33" s="17"/>
      <c r="AC33" s="59">
        <f>AC1&amp;""</f>
      </c>
      <c r="AD33" s="59"/>
      <c r="AE33" s="59"/>
      <c r="AF33" s="59"/>
      <c r="AG33" s="18" t="s">
        <v>3</v>
      </c>
      <c r="AH33" s="59">
        <f>AH1&amp;""</f>
      </c>
      <c r="AI33" s="59"/>
      <c r="AJ33" s="18" t="s">
        <v>2</v>
      </c>
      <c r="AK33" s="59">
        <f>AK1&amp;""</f>
      </c>
      <c r="AL33" s="59"/>
      <c r="AM33" s="18" t="s">
        <v>1</v>
      </c>
      <c r="AQ33" s="17"/>
    </row>
    <row r="34" spans="2:43" ht="35.25" customHeight="1" thickBot="1" thickTop="1">
      <c r="B34" s="1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2" t="s">
        <v>60</v>
      </c>
      <c r="R34" s="182"/>
      <c r="S34" s="182"/>
      <c r="T34" s="182"/>
      <c r="U34" s="182"/>
      <c r="V34" s="182"/>
      <c r="W34" s="182"/>
      <c r="X34" s="182"/>
      <c r="Y34" s="182"/>
      <c r="Z34" s="17"/>
      <c r="AA34" s="17"/>
      <c r="AB34" s="17"/>
      <c r="AC34" s="183" t="s">
        <v>10</v>
      </c>
      <c r="AD34" s="183"/>
      <c r="AE34" s="183"/>
      <c r="AF34" s="184">
        <f>AF2&amp;""</f>
      </c>
      <c r="AG34" s="184"/>
      <c r="AH34" s="184"/>
      <c r="AI34" s="184"/>
      <c r="AJ34" s="184"/>
      <c r="AK34" s="184"/>
      <c r="AL34" s="184"/>
      <c r="AM34" s="184"/>
      <c r="AQ34" s="17"/>
    </row>
    <row r="35" spans="2:43" ht="42" customHeight="1" thickBot="1">
      <c r="B35" s="185" t="s">
        <v>14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7"/>
      <c r="T35" s="17"/>
      <c r="U35" s="17"/>
      <c r="V35" s="17"/>
      <c r="W35" s="17"/>
      <c r="X35" s="17"/>
      <c r="Y35" s="17"/>
      <c r="Z35" s="17"/>
      <c r="AA35" s="17"/>
      <c r="AB35" s="186"/>
      <c r="AC35" s="186"/>
      <c r="AD35" s="20"/>
      <c r="AE35" s="20"/>
      <c r="AF35" s="20"/>
      <c r="AG35" s="20"/>
      <c r="AH35" s="20"/>
      <c r="AI35" s="20"/>
      <c r="AJ35" s="20"/>
      <c r="AK35" s="20"/>
      <c r="AL35" s="20"/>
      <c r="AM35" s="17"/>
      <c r="AQ35" s="17"/>
    </row>
    <row r="36" spans="2:43" ht="47.25" customHeight="1" thickTop="1">
      <c r="B36" s="17"/>
      <c r="C36" s="177" t="s">
        <v>15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"/>
      <c r="Q36" s="17"/>
      <c r="R36" s="17"/>
      <c r="S36" s="17"/>
      <c r="T36" s="17"/>
      <c r="U36" s="17"/>
      <c r="V36" s="178" t="s">
        <v>5</v>
      </c>
      <c r="W36" s="178"/>
      <c r="X36" s="178"/>
      <c r="Y36" s="178"/>
      <c r="Z36" s="178">
        <f>Z4&amp;""</f>
      </c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9"/>
      <c r="AM36" s="179"/>
      <c r="AQ36" s="17"/>
    </row>
    <row r="37" spans="2:43" ht="24" customHeight="1">
      <c r="B37" s="1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7"/>
      <c r="Q37" s="17"/>
      <c r="R37" s="17"/>
      <c r="S37" s="17"/>
      <c r="T37" s="17"/>
      <c r="U37" s="17"/>
      <c r="V37" s="180" t="s">
        <v>70</v>
      </c>
      <c r="W37" s="180"/>
      <c r="X37" s="180"/>
      <c r="Y37" s="180"/>
      <c r="Z37" s="35" t="s">
        <v>64</v>
      </c>
      <c r="AA37" s="181">
        <f>AA5&amp;""</f>
      </c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Q37" s="17"/>
    </row>
    <row r="38" spans="2:43" ht="22.5" customHeight="1">
      <c r="B38" s="68" t="s">
        <v>37</v>
      </c>
      <c r="C38" s="68"/>
      <c r="D38" s="68"/>
      <c r="E38" s="68"/>
      <c r="F38" s="69">
        <f>F6&amp;""</f>
      </c>
      <c r="G38" s="69"/>
      <c r="H38" s="69"/>
      <c r="I38" s="69"/>
      <c r="J38" s="69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2" t="s">
        <v>4</v>
      </c>
      <c r="W38" s="172"/>
      <c r="X38" s="173">
        <f>X6&amp;""</f>
      </c>
      <c r="Y38" s="173"/>
      <c r="Z38" s="29" t="s">
        <v>32</v>
      </c>
      <c r="AA38" s="173">
        <f>AA6&amp;""</f>
      </c>
      <c r="AB38" s="173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Q38" s="17"/>
    </row>
    <row r="39" spans="2:43" ht="40.5" customHeight="1" thickBot="1">
      <c r="B39" s="59" t="s">
        <v>16</v>
      </c>
      <c r="C39" s="59"/>
      <c r="D39" s="59"/>
      <c r="E39" s="59"/>
      <c r="F39" s="174">
        <f>F7&amp;""</f>
      </c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"/>
      <c r="U39" s="17"/>
      <c r="V39" s="175" t="s">
        <v>7</v>
      </c>
      <c r="W39" s="175"/>
      <c r="X39" s="175"/>
      <c r="Y39" s="176">
        <f>Y7&amp;""</f>
      </c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Q39" s="17"/>
    </row>
    <row r="40" spans="2:43" ht="24.75" customHeight="1">
      <c r="B40" s="56" t="s">
        <v>82</v>
      </c>
      <c r="C40" s="56"/>
      <c r="D40" s="56"/>
      <c r="E40" s="56"/>
      <c r="F40" s="58">
        <f>IF(F8&gt;0,F8,"")</f>
      </c>
      <c r="G40" s="58"/>
      <c r="H40" s="58"/>
      <c r="I40" s="58"/>
      <c r="J40" s="64" t="s">
        <v>3</v>
      </c>
      <c r="K40" s="58">
        <f>IF(K8&gt;0,K8,"")</f>
      </c>
      <c r="L40" s="58"/>
      <c r="M40" s="64" t="s">
        <v>2</v>
      </c>
      <c r="N40" s="58">
        <f>IF(N8&gt;0,N8,"")</f>
      </c>
      <c r="O40" s="58"/>
      <c r="P40" s="60" t="s">
        <v>1</v>
      </c>
      <c r="Q40" s="8"/>
      <c r="R40" s="8"/>
      <c r="S40" s="8"/>
      <c r="T40" s="17"/>
      <c r="U40" s="17"/>
      <c r="V40" s="66" t="s">
        <v>11</v>
      </c>
      <c r="W40" s="66"/>
      <c r="X40" s="66"/>
      <c r="Y40" s="67">
        <f>Y8&amp;""</f>
      </c>
      <c r="Z40" s="67"/>
      <c r="AA40" s="67"/>
      <c r="AB40" s="67"/>
      <c r="AC40" s="30" t="s">
        <v>9</v>
      </c>
      <c r="AD40" s="67">
        <f>AD8&amp;""</f>
      </c>
      <c r="AE40" s="67"/>
      <c r="AF40" s="67"/>
      <c r="AG40" s="31" t="s">
        <v>12</v>
      </c>
      <c r="AH40" s="67">
        <f>AH8&amp;""</f>
      </c>
      <c r="AI40" s="67"/>
      <c r="AJ40" s="67"/>
      <c r="AK40" s="67"/>
      <c r="AL40" s="67"/>
      <c r="AM40" s="67"/>
      <c r="AQ40" s="17"/>
    </row>
    <row r="41" spans="2:43" ht="24.75" customHeight="1" thickBot="1">
      <c r="B41" s="57"/>
      <c r="C41" s="57"/>
      <c r="D41" s="57"/>
      <c r="E41" s="57"/>
      <c r="F41" s="59"/>
      <c r="G41" s="59"/>
      <c r="H41" s="59"/>
      <c r="I41" s="59"/>
      <c r="J41" s="65"/>
      <c r="K41" s="59"/>
      <c r="L41" s="59"/>
      <c r="M41" s="65"/>
      <c r="N41" s="59"/>
      <c r="O41" s="59"/>
      <c r="P41" s="61"/>
      <c r="Q41" s="8"/>
      <c r="R41" s="8"/>
      <c r="S41" s="8"/>
      <c r="T41" s="17"/>
      <c r="U41" s="17"/>
      <c r="V41" s="66" t="s">
        <v>13</v>
      </c>
      <c r="W41" s="66"/>
      <c r="X41" s="66"/>
      <c r="Y41" s="67">
        <f>Y9&amp;""</f>
      </c>
      <c r="Z41" s="67"/>
      <c r="AA41" s="67"/>
      <c r="AB41" s="67"/>
      <c r="AC41" s="30" t="s">
        <v>9</v>
      </c>
      <c r="AD41" s="67">
        <f>AD9&amp;""</f>
      </c>
      <c r="AE41" s="67"/>
      <c r="AF41" s="67"/>
      <c r="AG41" s="31" t="s">
        <v>12</v>
      </c>
      <c r="AH41" s="67">
        <f>AH9&amp;""</f>
      </c>
      <c r="AI41" s="67"/>
      <c r="AJ41" s="67"/>
      <c r="AK41" s="67"/>
      <c r="AL41" s="67"/>
      <c r="AM41" s="67"/>
      <c r="AQ41" s="17"/>
    </row>
    <row r="42" spans="2:19" ht="45.75" customHeight="1" thickBot="1">
      <c r="B42" s="165" t="s">
        <v>52</v>
      </c>
      <c r="C42" s="166"/>
      <c r="D42" s="166"/>
      <c r="E42" s="166"/>
      <c r="F42" s="166"/>
      <c r="G42" s="166"/>
      <c r="H42" s="166"/>
      <c r="I42" s="167"/>
      <c r="J42" s="168" t="e">
        <f>IF(J10&gt;0,J10,0)</f>
        <v>#VALUE!</v>
      </c>
      <c r="K42" s="169"/>
      <c r="L42" s="169"/>
      <c r="M42" s="169"/>
      <c r="N42" s="169"/>
      <c r="O42" s="169"/>
      <c r="P42" s="169"/>
      <c r="Q42" s="169"/>
      <c r="R42" s="169"/>
      <c r="S42" s="170"/>
    </row>
    <row r="43" spans="10:19" ht="15" customHeight="1" thickBot="1"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43" ht="51" customHeight="1" thickBot="1">
      <c r="B44" s="164" t="s">
        <v>65</v>
      </c>
      <c r="C44" s="60"/>
      <c r="D44" s="60"/>
      <c r="E44" s="60"/>
      <c r="F44" s="60"/>
      <c r="G44" s="60"/>
      <c r="H44" s="60"/>
      <c r="I44" s="159"/>
      <c r="J44" s="149">
        <f aca="true" t="shared" si="0" ref="J44:J49">IF(J12&gt;0,J12,0)</f>
        <v>0</v>
      </c>
      <c r="K44" s="150"/>
      <c r="L44" s="150"/>
      <c r="M44" s="150"/>
      <c r="N44" s="150"/>
      <c r="O44" s="150"/>
      <c r="P44" s="150"/>
      <c r="Q44" s="150"/>
      <c r="R44" s="150"/>
      <c r="S44" s="151"/>
      <c r="U44" s="11"/>
      <c r="V44" s="171" t="s">
        <v>33</v>
      </c>
      <c r="W44" s="133"/>
      <c r="X44" s="133"/>
      <c r="Y44" s="133"/>
      <c r="Z44" s="163"/>
      <c r="AA44" s="163"/>
      <c r="AB44" s="162"/>
      <c r="AC44" s="162"/>
      <c r="AD44" s="162"/>
      <c r="AE44" s="162"/>
      <c r="AF44" s="162"/>
      <c r="AG44" s="162"/>
      <c r="AH44" s="163"/>
      <c r="AI44" s="163"/>
      <c r="AJ44" s="13"/>
      <c r="AK44" s="13"/>
      <c r="AL44" s="13"/>
      <c r="AM44" s="14"/>
      <c r="AQ44" s="1" t="s">
        <v>8</v>
      </c>
    </row>
    <row r="45" spans="2:43" ht="51" customHeight="1" thickBot="1">
      <c r="B45" s="164" t="s">
        <v>66</v>
      </c>
      <c r="C45" s="60"/>
      <c r="D45" s="60"/>
      <c r="E45" s="60"/>
      <c r="F45" s="60"/>
      <c r="G45" s="60"/>
      <c r="H45" s="60" t="s">
        <v>17</v>
      </c>
      <c r="I45" s="159"/>
      <c r="J45" s="149">
        <f t="shared" si="0"/>
        <v>0</v>
      </c>
      <c r="K45" s="150"/>
      <c r="L45" s="150"/>
      <c r="M45" s="150"/>
      <c r="N45" s="150"/>
      <c r="O45" s="150"/>
      <c r="P45" s="150"/>
      <c r="Q45" s="150"/>
      <c r="R45" s="150"/>
      <c r="S45" s="151"/>
      <c r="V45" s="152"/>
      <c r="W45" s="153"/>
      <c r="X45" s="153"/>
      <c r="Y45" s="153"/>
      <c r="Z45" s="153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2"/>
      <c r="AQ45" s="1"/>
    </row>
    <row r="46" spans="2:43" ht="51" customHeight="1" thickBot="1">
      <c r="B46" s="157" t="s">
        <v>36</v>
      </c>
      <c r="C46" s="147"/>
      <c r="D46" s="147"/>
      <c r="E46" s="158">
        <f>E14&amp;""</f>
      </c>
      <c r="F46" s="158"/>
      <c r="G46" s="16" t="s">
        <v>35</v>
      </c>
      <c r="H46" s="60" t="s">
        <v>18</v>
      </c>
      <c r="I46" s="159"/>
      <c r="J46" s="149">
        <f t="shared" si="0"/>
        <v>0</v>
      </c>
      <c r="K46" s="150"/>
      <c r="L46" s="150"/>
      <c r="M46" s="150"/>
      <c r="N46" s="150"/>
      <c r="O46" s="150"/>
      <c r="P46" s="150"/>
      <c r="Q46" s="150"/>
      <c r="R46" s="150"/>
      <c r="S46" s="151"/>
      <c r="V46" s="152"/>
      <c r="W46" s="153"/>
      <c r="X46" s="153"/>
      <c r="Y46" s="153"/>
      <c r="Z46" s="15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2"/>
      <c r="AQ46" s="1"/>
    </row>
    <row r="47" spans="2:43" ht="51" customHeight="1" thickBot="1">
      <c r="B47" s="160" t="s">
        <v>67</v>
      </c>
      <c r="C47" s="161"/>
      <c r="D47" s="161"/>
      <c r="E47" s="161"/>
      <c r="F47" s="161"/>
      <c r="G47" s="161"/>
      <c r="H47" s="60" t="s">
        <v>19</v>
      </c>
      <c r="I47" s="159"/>
      <c r="J47" s="149">
        <f t="shared" si="0"/>
        <v>0</v>
      </c>
      <c r="K47" s="150"/>
      <c r="L47" s="150"/>
      <c r="M47" s="150"/>
      <c r="N47" s="150"/>
      <c r="O47" s="150"/>
      <c r="P47" s="150"/>
      <c r="Q47" s="150"/>
      <c r="R47" s="150"/>
      <c r="S47" s="151"/>
      <c r="V47" s="152"/>
      <c r="W47" s="153"/>
      <c r="X47" s="153"/>
      <c r="Y47" s="153"/>
      <c r="Z47" s="15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2"/>
      <c r="AQ47" s="1"/>
    </row>
    <row r="48" spans="2:43" ht="51" customHeight="1" thickBot="1">
      <c r="B48" s="145" t="s">
        <v>69</v>
      </c>
      <c r="C48" s="146"/>
      <c r="D48" s="146"/>
      <c r="E48" s="146"/>
      <c r="F48" s="146"/>
      <c r="G48" s="147" t="s">
        <v>20</v>
      </c>
      <c r="H48" s="147"/>
      <c r="I48" s="148"/>
      <c r="J48" s="149">
        <f t="shared" si="0"/>
      </c>
      <c r="K48" s="150"/>
      <c r="L48" s="150"/>
      <c r="M48" s="150"/>
      <c r="N48" s="150"/>
      <c r="O48" s="150"/>
      <c r="P48" s="150"/>
      <c r="Q48" s="150"/>
      <c r="R48" s="150"/>
      <c r="S48" s="151"/>
      <c r="V48" s="152"/>
      <c r="W48" s="153"/>
      <c r="X48" s="153"/>
      <c r="Y48" s="153"/>
      <c r="Z48" s="153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2"/>
      <c r="AQ48" s="1"/>
    </row>
    <row r="49" spans="2:39" ht="51" customHeight="1" thickBot="1">
      <c r="B49" s="154" t="s">
        <v>68</v>
      </c>
      <c r="C49" s="155"/>
      <c r="D49" s="155"/>
      <c r="E49" s="155"/>
      <c r="F49" s="155"/>
      <c r="G49" s="156">
        <v>0.1</v>
      </c>
      <c r="H49" s="147"/>
      <c r="I49" s="148"/>
      <c r="J49" s="149" t="e">
        <f t="shared" si="0"/>
        <v>#VALUE!</v>
      </c>
      <c r="K49" s="150"/>
      <c r="L49" s="150"/>
      <c r="M49" s="150"/>
      <c r="N49" s="150"/>
      <c r="O49" s="150"/>
      <c r="P49" s="150"/>
      <c r="Q49" s="150"/>
      <c r="R49" s="150"/>
      <c r="S49" s="151"/>
      <c r="V49" s="152"/>
      <c r="W49" s="153"/>
      <c r="X49" s="153"/>
      <c r="Y49" s="153"/>
      <c r="Z49" s="153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2"/>
    </row>
    <row r="50" spans="22:39" ht="39.75" customHeight="1">
      <c r="V50" s="133"/>
      <c r="W50" s="133"/>
      <c r="X50" s="133"/>
      <c r="Y50" s="133"/>
      <c r="Z50" s="133"/>
      <c r="AA50" s="133"/>
      <c r="AB50" s="133"/>
      <c r="AC50" s="133"/>
      <c r="AD50" s="38">
        <f aca="true" t="shared" si="1" ref="AD50:AM50">AD18&amp;""</f>
      </c>
      <c r="AE50" s="38">
        <f t="shared" si="1"/>
      </c>
      <c r="AF50" s="38">
        <f t="shared" si="1"/>
      </c>
      <c r="AG50" s="38">
        <f t="shared" si="1"/>
      </c>
      <c r="AH50" s="38">
        <f t="shared" si="1"/>
      </c>
      <c r="AI50" s="38">
        <f t="shared" si="1"/>
      </c>
      <c r="AJ50" s="38">
        <f t="shared" si="1"/>
      </c>
      <c r="AK50" s="38">
        <f t="shared" si="1"/>
      </c>
      <c r="AL50" s="38">
        <f t="shared" si="1"/>
      </c>
      <c r="AM50" s="38">
        <f t="shared" si="1"/>
      </c>
    </row>
    <row r="51" ht="15.75" customHeight="1" thickBot="1">
      <c r="AQ51" s="1"/>
    </row>
    <row r="52" spans="2:39" ht="49.5" customHeight="1" thickTop="1">
      <c r="B52" s="134" t="s">
        <v>22</v>
      </c>
      <c r="C52" s="135"/>
      <c r="D52" s="135"/>
      <c r="E52" s="135"/>
      <c r="F52" s="135"/>
      <c r="G52" s="135"/>
      <c r="H52" s="135"/>
      <c r="I52" s="136"/>
      <c r="J52" s="83" t="s">
        <v>72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1" t="s">
        <v>73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7"/>
    </row>
    <row r="53" spans="2:39" ht="19.5" customHeight="1" thickBot="1">
      <c r="B53" s="137"/>
      <c r="C53" s="138"/>
      <c r="D53" s="138"/>
      <c r="E53" s="138"/>
      <c r="F53" s="138"/>
      <c r="G53" s="138"/>
      <c r="H53" s="138"/>
      <c r="I53" s="139"/>
      <c r="J53" s="140" t="s">
        <v>23</v>
      </c>
      <c r="K53" s="141"/>
      <c r="L53" s="141"/>
      <c r="M53" s="140" t="s">
        <v>42</v>
      </c>
      <c r="N53" s="141"/>
      <c r="O53" s="142"/>
      <c r="P53" s="140" t="s">
        <v>24</v>
      </c>
      <c r="Q53" s="141"/>
      <c r="R53" s="141"/>
      <c r="S53" s="141"/>
      <c r="T53" s="141"/>
      <c r="U53" s="141"/>
      <c r="V53" s="141"/>
      <c r="W53" s="141"/>
      <c r="X53" s="143"/>
      <c r="Y53" s="144" t="s">
        <v>23</v>
      </c>
      <c r="Z53" s="141"/>
      <c r="AA53" s="142"/>
      <c r="AB53" s="140" t="s">
        <v>42</v>
      </c>
      <c r="AC53" s="141"/>
      <c r="AD53" s="141"/>
      <c r="AE53" s="140" t="s">
        <v>24</v>
      </c>
      <c r="AF53" s="141"/>
      <c r="AG53" s="141"/>
      <c r="AH53" s="141"/>
      <c r="AI53" s="141"/>
      <c r="AJ53" s="141"/>
      <c r="AK53" s="141"/>
      <c r="AL53" s="141"/>
      <c r="AM53" s="143"/>
    </row>
    <row r="54" spans="2:39" ht="39.75" customHeight="1">
      <c r="B54" s="126">
        <f>B22&amp;""</f>
      </c>
      <c r="C54" s="127"/>
      <c r="D54" s="127"/>
      <c r="E54" s="127"/>
      <c r="F54" s="127"/>
      <c r="G54" s="127"/>
      <c r="H54" s="127"/>
      <c r="I54" s="128"/>
      <c r="J54" s="129">
        <f>J22&amp;""</f>
      </c>
      <c r="K54" s="130"/>
      <c r="L54" s="130"/>
      <c r="M54" s="129">
        <f>M22&amp;""</f>
      </c>
      <c r="N54" s="130"/>
      <c r="O54" s="131"/>
      <c r="P54" s="123">
        <f aca="true" t="shared" si="2" ref="P54:P59">IF(P22&gt;0,P22,"")</f>
      </c>
      <c r="Q54" s="124"/>
      <c r="R54" s="124"/>
      <c r="S54" s="124"/>
      <c r="T54" s="124"/>
      <c r="U54" s="124"/>
      <c r="V54" s="124"/>
      <c r="W54" s="124"/>
      <c r="X54" s="125"/>
      <c r="Y54" s="132">
        <f>Y22&amp;""</f>
      </c>
      <c r="Z54" s="130"/>
      <c r="AA54" s="131"/>
      <c r="AB54" s="129">
        <f>AB22&amp;""</f>
      </c>
      <c r="AC54" s="130"/>
      <c r="AD54" s="131"/>
      <c r="AE54" s="123">
        <f aca="true" t="shared" si="3" ref="AE54:AE59">IF(AE22&gt;0,AE22,"")</f>
      </c>
      <c r="AF54" s="124"/>
      <c r="AG54" s="124"/>
      <c r="AH54" s="124"/>
      <c r="AI54" s="124"/>
      <c r="AJ54" s="124"/>
      <c r="AK54" s="124"/>
      <c r="AL54" s="124"/>
      <c r="AM54" s="125"/>
    </row>
    <row r="55" spans="2:39" ht="39.75" customHeight="1">
      <c r="B55" s="116">
        <f>B23&amp;""</f>
      </c>
      <c r="C55" s="117"/>
      <c r="D55" s="117"/>
      <c r="E55" s="117"/>
      <c r="F55" s="117"/>
      <c r="G55" s="117"/>
      <c r="H55" s="117"/>
      <c r="I55" s="118"/>
      <c r="J55" s="119">
        <f>J23&amp;""</f>
      </c>
      <c r="K55" s="120"/>
      <c r="L55" s="120"/>
      <c r="M55" s="119">
        <f>M23&amp;""</f>
      </c>
      <c r="N55" s="120"/>
      <c r="O55" s="121"/>
      <c r="P55" s="101">
        <f t="shared" si="2"/>
      </c>
      <c r="Q55" s="102"/>
      <c r="R55" s="102"/>
      <c r="S55" s="102"/>
      <c r="T55" s="102"/>
      <c r="U55" s="102"/>
      <c r="V55" s="102"/>
      <c r="W55" s="102"/>
      <c r="X55" s="103"/>
      <c r="Y55" s="122">
        <f>Y23&amp;""</f>
      </c>
      <c r="Z55" s="120"/>
      <c r="AA55" s="121"/>
      <c r="AB55" s="119">
        <f>AB23&amp;""</f>
      </c>
      <c r="AC55" s="120"/>
      <c r="AD55" s="121"/>
      <c r="AE55" s="101">
        <f t="shared" si="3"/>
      </c>
      <c r="AF55" s="102"/>
      <c r="AG55" s="102"/>
      <c r="AH55" s="102"/>
      <c r="AI55" s="102"/>
      <c r="AJ55" s="102"/>
      <c r="AK55" s="102"/>
      <c r="AL55" s="102"/>
      <c r="AM55" s="103"/>
    </row>
    <row r="56" spans="2:39" ht="39.75" customHeight="1">
      <c r="B56" s="116">
        <f>B24&amp;""</f>
      </c>
      <c r="C56" s="117"/>
      <c r="D56" s="117"/>
      <c r="E56" s="117"/>
      <c r="F56" s="117"/>
      <c r="G56" s="117"/>
      <c r="H56" s="117"/>
      <c r="I56" s="118"/>
      <c r="J56" s="119">
        <f>J24&amp;""</f>
      </c>
      <c r="K56" s="120"/>
      <c r="L56" s="120"/>
      <c r="M56" s="119">
        <f>M24&amp;""</f>
      </c>
      <c r="N56" s="120"/>
      <c r="O56" s="121"/>
      <c r="P56" s="101">
        <f t="shared" si="2"/>
      </c>
      <c r="Q56" s="102"/>
      <c r="R56" s="102"/>
      <c r="S56" s="102"/>
      <c r="T56" s="102"/>
      <c r="U56" s="102"/>
      <c r="V56" s="102"/>
      <c r="W56" s="102"/>
      <c r="X56" s="103"/>
      <c r="Y56" s="122">
        <f>Y24&amp;""</f>
      </c>
      <c r="Z56" s="120"/>
      <c r="AA56" s="121"/>
      <c r="AB56" s="119">
        <f>AB24&amp;""</f>
      </c>
      <c r="AC56" s="120"/>
      <c r="AD56" s="121"/>
      <c r="AE56" s="101">
        <f t="shared" si="3"/>
      </c>
      <c r="AF56" s="102"/>
      <c r="AG56" s="102"/>
      <c r="AH56" s="102"/>
      <c r="AI56" s="102"/>
      <c r="AJ56" s="102"/>
      <c r="AK56" s="102"/>
      <c r="AL56" s="102"/>
      <c r="AM56" s="103"/>
    </row>
    <row r="57" spans="2:39" ht="39.75" customHeight="1">
      <c r="B57" s="116">
        <f>B25&amp;""</f>
      </c>
      <c r="C57" s="117"/>
      <c r="D57" s="117"/>
      <c r="E57" s="117"/>
      <c r="F57" s="117"/>
      <c r="G57" s="117"/>
      <c r="H57" s="117"/>
      <c r="I57" s="118"/>
      <c r="J57" s="119">
        <f>J25&amp;""</f>
      </c>
      <c r="K57" s="120"/>
      <c r="L57" s="120"/>
      <c r="M57" s="119">
        <f>M25&amp;""</f>
      </c>
      <c r="N57" s="120"/>
      <c r="O57" s="121"/>
      <c r="P57" s="101">
        <f t="shared" si="2"/>
      </c>
      <c r="Q57" s="102"/>
      <c r="R57" s="102"/>
      <c r="S57" s="102"/>
      <c r="T57" s="102"/>
      <c r="U57" s="102"/>
      <c r="V57" s="102"/>
      <c r="W57" s="102"/>
      <c r="X57" s="103"/>
      <c r="Y57" s="122">
        <f>Y25&amp;""</f>
      </c>
      <c r="Z57" s="120"/>
      <c r="AA57" s="121"/>
      <c r="AB57" s="119">
        <f>AB25&amp;""</f>
      </c>
      <c r="AC57" s="120"/>
      <c r="AD57" s="121"/>
      <c r="AE57" s="101">
        <f t="shared" si="3"/>
      </c>
      <c r="AF57" s="102"/>
      <c r="AG57" s="102"/>
      <c r="AH57" s="102"/>
      <c r="AI57" s="102"/>
      <c r="AJ57" s="102"/>
      <c r="AK57" s="102"/>
      <c r="AL57" s="102"/>
      <c r="AM57" s="103"/>
    </row>
    <row r="58" spans="2:39" ht="39.75" customHeight="1">
      <c r="B58" s="116">
        <f>B26&amp;""</f>
      </c>
      <c r="C58" s="117"/>
      <c r="D58" s="117"/>
      <c r="E58" s="117"/>
      <c r="F58" s="117"/>
      <c r="G58" s="117"/>
      <c r="H58" s="117"/>
      <c r="I58" s="118"/>
      <c r="J58" s="119">
        <f>J26&amp;""</f>
      </c>
      <c r="K58" s="120"/>
      <c r="L58" s="120"/>
      <c r="M58" s="119">
        <f>M26&amp;""</f>
      </c>
      <c r="N58" s="120"/>
      <c r="O58" s="121"/>
      <c r="P58" s="101">
        <f t="shared" si="2"/>
      </c>
      <c r="Q58" s="102"/>
      <c r="R58" s="102"/>
      <c r="S58" s="102"/>
      <c r="T58" s="102"/>
      <c r="U58" s="102"/>
      <c r="V58" s="102"/>
      <c r="W58" s="102"/>
      <c r="X58" s="103"/>
      <c r="Y58" s="122">
        <f>Y26&amp;""</f>
      </c>
      <c r="Z58" s="120"/>
      <c r="AA58" s="121"/>
      <c r="AB58" s="119">
        <f>AB26&amp;""</f>
      </c>
      <c r="AC58" s="120"/>
      <c r="AD58" s="121"/>
      <c r="AE58" s="101">
        <f t="shared" si="3"/>
      </c>
      <c r="AF58" s="102"/>
      <c r="AG58" s="102"/>
      <c r="AH58" s="102"/>
      <c r="AI58" s="102"/>
      <c r="AJ58" s="102"/>
      <c r="AK58" s="102"/>
      <c r="AL58" s="102"/>
      <c r="AM58" s="103"/>
    </row>
    <row r="59" spans="2:39" ht="39.75" customHeight="1" thickBot="1">
      <c r="B59" s="104" t="s">
        <v>41</v>
      </c>
      <c r="C59" s="105"/>
      <c r="D59" s="105"/>
      <c r="E59" s="105"/>
      <c r="F59" s="105"/>
      <c r="G59" s="105"/>
      <c r="H59" s="105"/>
      <c r="I59" s="106"/>
      <c r="J59" s="107"/>
      <c r="K59" s="108"/>
      <c r="L59" s="108"/>
      <c r="M59" s="108"/>
      <c r="N59" s="108"/>
      <c r="O59" s="109"/>
      <c r="P59" s="110">
        <f t="shared" si="2"/>
      </c>
      <c r="Q59" s="111"/>
      <c r="R59" s="111"/>
      <c r="S59" s="111"/>
      <c r="T59" s="111"/>
      <c r="U59" s="111"/>
      <c r="V59" s="111"/>
      <c r="W59" s="111"/>
      <c r="X59" s="112"/>
      <c r="Y59" s="113" t="s">
        <v>71</v>
      </c>
      <c r="Z59" s="114"/>
      <c r="AA59" s="114"/>
      <c r="AB59" s="114"/>
      <c r="AC59" s="114"/>
      <c r="AD59" s="115"/>
      <c r="AE59" s="110">
        <f t="shared" si="3"/>
      </c>
      <c r="AF59" s="111"/>
      <c r="AG59" s="111"/>
      <c r="AH59" s="111"/>
      <c r="AI59" s="111"/>
      <c r="AJ59" s="111"/>
      <c r="AK59" s="111"/>
      <c r="AL59" s="111"/>
      <c r="AM59" s="112"/>
    </row>
    <row r="60" ht="19.5" customHeight="1" thickBot="1" thickTop="1"/>
    <row r="61" spans="2:40" ht="49.5" customHeight="1" thickTop="1">
      <c r="B61" s="81" t="s">
        <v>26</v>
      </c>
      <c r="C61" s="82"/>
      <c r="D61" s="82"/>
      <c r="E61" s="82"/>
      <c r="F61" s="82"/>
      <c r="G61" s="82"/>
      <c r="H61" s="82"/>
      <c r="I61" s="82"/>
      <c r="J61" s="83" t="s">
        <v>28</v>
      </c>
      <c r="K61" s="82"/>
      <c r="L61" s="82"/>
      <c r="M61" s="82"/>
      <c r="N61" s="82"/>
      <c r="O61" s="82"/>
      <c r="P61" s="82"/>
      <c r="Q61" s="82"/>
      <c r="R61" s="82"/>
      <c r="S61" s="82"/>
      <c r="T61" s="84" t="s">
        <v>29</v>
      </c>
      <c r="U61" s="85"/>
      <c r="V61" s="86"/>
      <c r="W61" s="83" t="s">
        <v>30</v>
      </c>
      <c r="X61" s="82"/>
      <c r="Y61" s="82"/>
      <c r="Z61" s="82"/>
      <c r="AA61" s="82"/>
      <c r="AB61" s="82"/>
      <c r="AC61" s="87"/>
      <c r="AE61" s="40"/>
      <c r="AF61" s="40"/>
      <c r="AG61" s="40"/>
      <c r="AH61" s="40"/>
      <c r="AI61" s="41"/>
      <c r="AJ61" s="88"/>
      <c r="AK61" s="89"/>
      <c r="AL61" s="89"/>
      <c r="AM61" s="90"/>
      <c r="AN61" s="42"/>
    </row>
    <row r="62" spans="2:40" ht="34.5" customHeight="1" thickBot="1">
      <c r="B62" s="91">
        <f>B30&amp;""</f>
      </c>
      <c r="C62" s="92"/>
      <c r="D62" s="92"/>
      <c r="E62" s="92"/>
      <c r="F62" s="92"/>
      <c r="G62" s="92"/>
      <c r="H62" s="92"/>
      <c r="I62" s="92"/>
      <c r="J62" s="93">
        <f>J30&amp;""</f>
      </c>
      <c r="K62" s="94"/>
      <c r="L62" s="94"/>
      <c r="M62" s="94"/>
      <c r="N62" s="94"/>
      <c r="O62" s="94"/>
      <c r="P62" s="94"/>
      <c r="Q62" s="94"/>
      <c r="R62" s="21">
        <f>R30&amp;""</f>
      </c>
      <c r="S62" s="22" t="s">
        <v>27</v>
      </c>
      <c r="T62" s="95">
        <f>T30&amp;""</f>
      </c>
      <c r="U62" s="96"/>
      <c r="V62" s="97"/>
      <c r="W62" s="98">
        <f>W30&amp;""</f>
      </c>
      <c r="X62" s="99"/>
      <c r="Y62" s="99"/>
      <c r="Z62" s="99"/>
      <c r="AA62" s="99"/>
      <c r="AB62" s="99"/>
      <c r="AC62" s="100"/>
      <c r="AI62" s="41"/>
      <c r="AJ62" s="43"/>
      <c r="AK62" s="44"/>
      <c r="AL62" s="44"/>
      <c r="AM62" s="45"/>
      <c r="AN62" s="42"/>
    </row>
    <row r="63" spans="2:40" ht="28.5" customHeight="1">
      <c r="B63" s="70" t="s">
        <v>6</v>
      </c>
      <c r="C63" s="71"/>
      <c r="D63" s="71"/>
      <c r="E63" s="71"/>
      <c r="F63" s="72"/>
      <c r="G63" s="73">
        <f>G31&amp;""</f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5"/>
      <c r="AI63" s="41"/>
      <c r="AJ63" s="42"/>
      <c r="AM63" s="41"/>
      <c r="AN63" s="42"/>
    </row>
    <row r="64" spans="2:40" ht="20.25" customHeight="1" thickBot="1">
      <c r="B64" s="79" t="s">
        <v>25</v>
      </c>
      <c r="C64" s="80"/>
      <c r="D64" s="80"/>
      <c r="E64" s="80"/>
      <c r="F64" s="80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8"/>
      <c r="AI64" s="41"/>
      <c r="AJ64" s="46"/>
      <c r="AK64" s="47"/>
      <c r="AL64" s="47"/>
      <c r="AM64" s="48"/>
      <c r="AN64" s="42"/>
    </row>
    <row r="65" ht="22.5" customHeight="1" thickTop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</sheetData>
  <sheetProtection sheet="1" selectLockedCells="1"/>
  <mergeCells count="270">
    <mergeCell ref="B3:R3"/>
    <mergeCell ref="C4:O4"/>
    <mergeCell ref="V4:Y4"/>
    <mergeCell ref="Z4:AK4"/>
    <mergeCell ref="AL4:AM4"/>
    <mergeCell ref="Q1:Y1"/>
    <mergeCell ref="AC1:AF1"/>
    <mergeCell ref="AH1:AI1"/>
    <mergeCell ref="AK1:AL1"/>
    <mergeCell ref="Q2:Y2"/>
    <mergeCell ref="AC2:AE2"/>
    <mergeCell ref="AF2:AM2"/>
    <mergeCell ref="V5:Y5"/>
    <mergeCell ref="AA5:AG5"/>
    <mergeCell ref="AH5:AM5"/>
    <mergeCell ref="AN5:AO5"/>
    <mergeCell ref="B6:E6"/>
    <mergeCell ref="F6:J6"/>
    <mergeCell ref="V6:W6"/>
    <mergeCell ref="X6:Y6"/>
    <mergeCell ref="AA6:AB6"/>
    <mergeCell ref="V9:X9"/>
    <mergeCell ref="Y9:AB9"/>
    <mergeCell ref="AD9:AF9"/>
    <mergeCell ref="AH9:AM9"/>
    <mergeCell ref="B10:I10"/>
    <mergeCell ref="J10:S10"/>
    <mergeCell ref="V10:AM10"/>
    <mergeCell ref="B7:E7"/>
    <mergeCell ref="F7:S7"/>
    <mergeCell ref="V7:X7"/>
    <mergeCell ref="Y7:AM7"/>
    <mergeCell ref="V8:X8"/>
    <mergeCell ref="Y8:AB8"/>
    <mergeCell ref="AD8:AF8"/>
    <mergeCell ref="AH8:AM8"/>
    <mergeCell ref="B8:E9"/>
    <mergeCell ref="F8:I9"/>
    <mergeCell ref="B14:D14"/>
    <mergeCell ref="E14:F14"/>
    <mergeCell ref="H14:I14"/>
    <mergeCell ref="J14:S14"/>
    <mergeCell ref="V14:Z14"/>
    <mergeCell ref="AA14:AM14"/>
    <mergeCell ref="B12:I12"/>
    <mergeCell ref="J12:S12"/>
    <mergeCell ref="Z12:AA12"/>
    <mergeCell ref="AB12:AG12"/>
    <mergeCell ref="AH12:AI12"/>
    <mergeCell ref="B13:G13"/>
    <mergeCell ref="H13:I13"/>
    <mergeCell ref="J13:S13"/>
    <mergeCell ref="V13:Z13"/>
    <mergeCell ref="AA13:AM13"/>
    <mergeCell ref="B17:F17"/>
    <mergeCell ref="G17:I17"/>
    <mergeCell ref="J17:S17"/>
    <mergeCell ref="V17:Z17"/>
    <mergeCell ref="AA17:AM17"/>
    <mergeCell ref="B18:S18"/>
    <mergeCell ref="V18:Z18"/>
    <mergeCell ref="AA18:AM18"/>
    <mergeCell ref="B15:G15"/>
    <mergeCell ref="H15:I15"/>
    <mergeCell ref="J15:S15"/>
    <mergeCell ref="V15:Z15"/>
    <mergeCell ref="AA15:AM15"/>
    <mergeCell ref="B16:F16"/>
    <mergeCell ref="G16:I16"/>
    <mergeCell ref="J16:S16"/>
    <mergeCell ref="V16:Z16"/>
    <mergeCell ref="AA16:AM16"/>
    <mergeCell ref="B20:I21"/>
    <mergeCell ref="J20:X20"/>
    <mergeCell ref="Y20:AM20"/>
    <mergeCell ref="J21:L21"/>
    <mergeCell ref="M21:O21"/>
    <mergeCell ref="P21:X21"/>
    <mergeCell ref="Y21:AA21"/>
    <mergeCell ref="AB21:AD21"/>
    <mergeCell ref="AE21:AM21"/>
    <mergeCell ref="AE22:AM22"/>
    <mergeCell ref="B23:I23"/>
    <mergeCell ref="J23:L23"/>
    <mergeCell ref="M23:O23"/>
    <mergeCell ref="P23:X23"/>
    <mergeCell ref="Y23:AA23"/>
    <mergeCell ref="AB23:AD23"/>
    <mergeCell ref="AE23:AM23"/>
    <mergeCell ref="B22:I22"/>
    <mergeCell ref="J22:L22"/>
    <mergeCell ref="M22:O22"/>
    <mergeCell ref="P22:X22"/>
    <mergeCell ref="Y22:AA22"/>
    <mergeCell ref="AB22:AD22"/>
    <mergeCell ref="AE24:AM24"/>
    <mergeCell ref="B25:I25"/>
    <mergeCell ref="J25:L25"/>
    <mergeCell ref="M25:O25"/>
    <mergeCell ref="P25:X25"/>
    <mergeCell ref="Y25:AA25"/>
    <mergeCell ref="AB25:AD25"/>
    <mergeCell ref="AE25:AM25"/>
    <mergeCell ref="B24:I24"/>
    <mergeCell ref="J24:L24"/>
    <mergeCell ref="M24:O24"/>
    <mergeCell ref="P24:X24"/>
    <mergeCell ref="Y24:AA24"/>
    <mergeCell ref="AB24:AD24"/>
    <mergeCell ref="AE26:AM26"/>
    <mergeCell ref="B27:I27"/>
    <mergeCell ref="J27:O27"/>
    <mergeCell ref="P27:X27"/>
    <mergeCell ref="Y27:AD27"/>
    <mergeCell ref="AE27:AM27"/>
    <mergeCell ref="B26:I26"/>
    <mergeCell ref="J26:L26"/>
    <mergeCell ref="M26:O26"/>
    <mergeCell ref="P26:X26"/>
    <mergeCell ref="Y26:AA26"/>
    <mergeCell ref="AB26:AD26"/>
    <mergeCell ref="AB28:AM28"/>
    <mergeCell ref="B29:I29"/>
    <mergeCell ref="J29:S29"/>
    <mergeCell ref="T29:V29"/>
    <mergeCell ref="W29:AC29"/>
    <mergeCell ref="B30:I30"/>
    <mergeCell ref="J30:Q30"/>
    <mergeCell ref="T30:V30"/>
    <mergeCell ref="W30:AC30"/>
    <mergeCell ref="AK33:AL33"/>
    <mergeCell ref="Q34:Y34"/>
    <mergeCell ref="AC34:AE34"/>
    <mergeCell ref="AF34:AM34"/>
    <mergeCell ref="B35:R35"/>
    <mergeCell ref="AB35:AC35"/>
    <mergeCell ref="B31:F31"/>
    <mergeCell ref="G31:AC32"/>
    <mergeCell ref="B32:F32"/>
    <mergeCell ref="Q33:Y33"/>
    <mergeCell ref="AC33:AF33"/>
    <mergeCell ref="AH33:AI33"/>
    <mergeCell ref="V38:W38"/>
    <mergeCell ref="X38:Y38"/>
    <mergeCell ref="AA38:AB38"/>
    <mergeCell ref="B39:E39"/>
    <mergeCell ref="F39:S39"/>
    <mergeCell ref="V39:X39"/>
    <mergeCell ref="Y39:AM39"/>
    <mergeCell ref="C36:O36"/>
    <mergeCell ref="V36:Y36"/>
    <mergeCell ref="Z36:AK36"/>
    <mergeCell ref="AL36:AM36"/>
    <mergeCell ref="V37:Y37"/>
    <mergeCell ref="AA37:AM37"/>
    <mergeCell ref="AB44:AG44"/>
    <mergeCell ref="AH44:AI44"/>
    <mergeCell ref="B45:G45"/>
    <mergeCell ref="H45:I45"/>
    <mergeCell ref="J45:S45"/>
    <mergeCell ref="V45:Z45"/>
    <mergeCell ref="B42:I42"/>
    <mergeCell ref="J42:S42"/>
    <mergeCell ref="B44:I44"/>
    <mergeCell ref="J44:S44"/>
    <mergeCell ref="V44:Y44"/>
    <mergeCell ref="Z44:AA44"/>
    <mergeCell ref="B48:F48"/>
    <mergeCell ref="G48:I48"/>
    <mergeCell ref="J48:S48"/>
    <mergeCell ref="V48:Z48"/>
    <mergeCell ref="B49:F49"/>
    <mergeCell ref="G49:I49"/>
    <mergeCell ref="J49:S49"/>
    <mergeCell ref="V49:Z49"/>
    <mergeCell ref="B46:D46"/>
    <mergeCell ref="E46:F46"/>
    <mergeCell ref="H46:I46"/>
    <mergeCell ref="J46:S46"/>
    <mergeCell ref="V46:Z46"/>
    <mergeCell ref="B47:G47"/>
    <mergeCell ref="H47:I47"/>
    <mergeCell ref="J47:S47"/>
    <mergeCell ref="V47:Z47"/>
    <mergeCell ref="V50:AC50"/>
    <mergeCell ref="B52:I53"/>
    <mergeCell ref="J52:X52"/>
    <mergeCell ref="Y52:AM52"/>
    <mergeCell ref="J53:L53"/>
    <mergeCell ref="M53:O53"/>
    <mergeCell ref="P53:X53"/>
    <mergeCell ref="Y53:AA53"/>
    <mergeCell ref="AB53:AD53"/>
    <mergeCell ref="AE53:AM53"/>
    <mergeCell ref="AE54:AM54"/>
    <mergeCell ref="B55:I55"/>
    <mergeCell ref="J55:L55"/>
    <mergeCell ref="M55:O55"/>
    <mergeCell ref="P55:X55"/>
    <mergeCell ref="Y55:AA55"/>
    <mergeCell ref="AB55:AD55"/>
    <mergeCell ref="AE55:AM55"/>
    <mergeCell ref="B54:I54"/>
    <mergeCell ref="J54:L54"/>
    <mergeCell ref="M54:O54"/>
    <mergeCell ref="P54:X54"/>
    <mergeCell ref="Y54:AA54"/>
    <mergeCell ref="AB54:AD54"/>
    <mergeCell ref="AE56:AM56"/>
    <mergeCell ref="B57:I57"/>
    <mergeCell ref="J57:L57"/>
    <mergeCell ref="M57:O57"/>
    <mergeCell ref="P57:X57"/>
    <mergeCell ref="Y57:AA57"/>
    <mergeCell ref="AB57:AD57"/>
    <mergeCell ref="AE57:AM57"/>
    <mergeCell ref="B56:I56"/>
    <mergeCell ref="J56:L56"/>
    <mergeCell ref="M56:O56"/>
    <mergeCell ref="P56:X56"/>
    <mergeCell ref="Y56:AA56"/>
    <mergeCell ref="AB56:AD56"/>
    <mergeCell ref="AE58:AM58"/>
    <mergeCell ref="B59:I59"/>
    <mergeCell ref="J59:O59"/>
    <mergeCell ref="P59:X59"/>
    <mergeCell ref="Y59:AD59"/>
    <mergeCell ref="AE59:AM59"/>
    <mergeCell ref="B58:I58"/>
    <mergeCell ref="J58:L58"/>
    <mergeCell ref="M58:O58"/>
    <mergeCell ref="P58:X58"/>
    <mergeCell ref="Y58:AA58"/>
    <mergeCell ref="AB58:AD58"/>
    <mergeCell ref="B63:F63"/>
    <mergeCell ref="G63:AC64"/>
    <mergeCell ref="B64:F64"/>
    <mergeCell ref="B61:I61"/>
    <mergeCell ref="J61:S61"/>
    <mergeCell ref="T61:V61"/>
    <mergeCell ref="W61:AC61"/>
    <mergeCell ref="AJ61:AM61"/>
    <mergeCell ref="B62:I62"/>
    <mergeCell ref="J62:Q62"/>
    <mergeCell ref="T62:V62"/>
    <mergeCell ref="W62:AC62"/>
    <mergeCell ref="AQ8:AQ9"/>
    <mergeCell ref="AR8:AR9"/>
    <mergeCell ref="B40:E41"/>
    <mergeCell ref="F40:I41"/>
    <mergeCell ref="J8:J9"/>
    <mergeCell ref="K8:L9"/>
    <mergeCell ref="N8:O9"/>
    <mergeCell ref="M8:M9"/>
    <mergeCell ref="P8:P9"/>
    <mergeCell ref="J40:J41"/>
    <mergeCell ref="K40:L41"/>
    <mergeCell ref="M40:M41"/>
    <mergeCell ref="N40:O41"/>
    <mergeCell ref="P40:P41"/>
    <mergeCell ref="V40:X40"/>
    <mergeCell ref="Y40:AB40"/>
    <mergeCell ref="AD40:AF40"/>
    <mergeCell ref="AH40:AM40"/>
    <mergeCell ref="V41:X41"/>
    <mergeCell ref="Y41:AB41"/>
    <mergeCell ref="AD41:AF41"/>
    <mergeCell ref="AH41:AM41"/>
    <mergeCell ref="B38:E38"/>
    <mergeCell ref="F38:J38"/>
  </mergeCells>
  <conditionalFormatting sqref="V10:AM10">
    <cfRule type="expression" priority="1" dxfId="2">
      <formula>$AQ$29&lt;12</formula>
    </cfRule>
  </conditionalFormatting>
  <printOptions horizontalCentered="1" verticalCentered="1"/>
  <pageMargins left="0.1968503937007874" right="0.1968503937007874" top="0.5511811023622047" bottom="0.5905511811023623" header="0" footer="0.11811023622047245"/>
  <pageSetup horizontalDpi="300" verticalDpi="300" orientation="portrait" paperSize="9" scale="65" r:id="rId1"/>
  <rowBreaks count="1" manualBreakCount="1">
    <brk id="32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R64"/>
  <sheetViews>
    <sheetView view="pageBreakPreview" zoomScale="60" zoomScalePageLayoutView="0" workbookViewId="0" topLeftCell="A33">
      <selection activeCell="AD8" sqref="AD8:AF8"/>
    </sheetView>
  </sheetViews>
  <sheetFormatPr defaultColWidth="9.140625" defaultRowHeight="15"/>
  <cols>
    <col min="1" max="1" width="2.28125" style="0" customWidth="1"/>
    <col min="2" max="7" width="4.140625" style="0" customWidth="1"/>
    <col min="8" max="19" width="3.7109375" style="0" customWidth="1"/>
    <col min="20" max="21" width="3.28125" style="0" customWidth="1"/>
    <col min="22" max="42" width="3.7109375" style="0" customWidth="1"/>
    <col min="43" max="43" width="25.8515625" style="0" customWidth="1"/>
    <col min="44" max="44" width="68.8515625" style="0" customWidth="1"/>
    <col min="45" max="61" width="3.7109375" style="0" customWidth="1"/>
  </cols>
  <sheetData>
    <row r="1" spans="17:39" ht="46.5" customHeight="1" thickBot="1">
      <c r="Q1" s="193" t="s">
        <v>0</v>
      </c>
      <c r="R1" s="193"/>
      <c r="S1" s="193"/>
      <c r="T1" s="193"/>
      <c r="U1" s="193"/>
      <c r="V1" s="193"/>
      <c r="W1" s="193"/>
      <c r="X1" s="193"/>
      <c r="Y1" s="193"/>
      <c r="AC1" s="63">
        <v>2020</v>
      </c>
      <c r="AD1" s="63"/>
      <c r="AE1" s="63"/>
      <c r="AF1" s="63"/>
      <c r="AG1" s="4" t="s">
        <v>3</v>
      </c>
      <c r="AH1" s="63">
        <v>5</v>
      </c>
      <c r="AI1" s="63"/>
      <c r="AJ1" s="4" t="s">
        <v>2</v>
      </c>
      <c r="AK1" s="63">
        <v>31</v>
      </c>
      <c r="AL1" s="63"/>
      <c r="AM1" s="4" t="s">
        <v>1</v>
      </c>
    </row>
    <row r="2" spans="2:39" ht="35.25" customHeight="1" thickBot="1" thickTop="1">
      <c r="B2" s="5"/>
      <c r="Q2" s="182" t="s">
        <v>34</v>
      </c>
      <c r="R2" s="182"/>
      <c r="S2" s="182"/>
      <c r="T2" s="182"/>
      <c r="U2" s="182"/>
      <c r="V2" s="182"/>
      <c r="W2" s="182"/>
      <c r="X2" s="182"/>
      <c r="Y2" s="182"/>
      <c r="AC2" s="147" t="s">
        <v>10</v>
      </c>
      <c r="AD2" s="147"/>
      <c r="AE2" s="147"/>
      <c r="AF2" s="288" t="s">
        <v>43</v>
      </c>
      <c r="AG2" s="288"/>
      <c r="AH2" s="288"/>
      <c r="AI2" s="288"/>
      <c r="AJ2" s="288"/>
      <c r="AK2" s="288"/>
      <c r="AL2" s="288"/>
      <c r="AM2" s="288"/>
    </row>
    <row r="3" spans="2:38" ht="37.5" customHeight="1" thickBot="1">
      <c r="B3" s="283" t="s">
        <v>14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AB3" s="297"/>
      <c r="AC3" s="297"/>
      <c r="AD3" s="6"/>
      <c r="AE3" s="6"/>
      <c r="AF3" s="6"/>
      <c r="AG3" s="6"/>
      <c r="AH3" s="6"/>
      <c r="AI3" s="6"/>
      <c r="AJ3" s="6"/>
      <c r="AK3" s="6"/>
      <c r="AL3" s="6"/>
    </row>
    <row r="4" spans="3:39" ht="47.25" customHeight="1" thickTop="1">
      <c r="C4" s="284" t="s">
        <v>15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V4" s="285" t="s">
        <v>5</v>
      </c>
      <c r="W4" s="285"/>
      <c r="X4" s="285"/>
      <c r="Y4" s="285"/>
      <c r="Z4" s="286" t="s">
        <v>59</v>
      </c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7"/>
      <c r="AM4" s="287"/>
    </row>
    <row r="5" spans="3:43" ht="33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V5" s="275" t="s">
        <v>70</v>
      </c>
      <c r="W5" s="275"/>
      <c r="X5" s="275"/>
      <c r="Y5" s="275"/>
      <c r="Z5" s="37" t="s">
        <v>64</v>
      </c>
      <c r="AA5" s="276" t="s">
        <v>89</v>
      </c>
      <c r="AB5" s="276"/>
      <c r="AC5" s="276"/>
      <c r="AD5" s="276"/>
      <c r="AE5" s="276"/>
      <c r="AF5" s="276"/>
      <c r="AG5" s="276"/>
      <c r="AH5" s="276"/>
      <c r="AI5" s="276"/>
      <c r="AJ5" s="276"/>
      <c r="AK5" s="278">
        <f>IF(OR((LEN(AA5)=13),AA5=""),"","*桁数が異なります")</f>
      </c>
      <c r="AL5" s="278"/>
      <c r="AM5" s="278"/>
      <c r="AN5" s="278"/>
      <c r="AO5" s="278"/>
      <c r="AP5" s="298"/>
      <c r="AQ5" s="39"/>
    </row>
    <row r="6" spans="2:28" ht="22.5" customHeight="1">
      <c r="B6" s="68" t="s">
        <v>37</v>
      </c>
      <c r="C6" s="68"/>
      <c r="D6" s="68"/>
      <c r="E6" s="68"/>
      <c r="F6" s="279" t="s">
        <v>53</v>
      </c>
      <c r="G6" s="279"/>
      <c r="H6" s="279"/>
      <c r="I6" s="279"/>
      <c r="J6" s="279"/>
      <c r="V6" s="280" t="s">
        <v>4</v>
      </c>
      <c r="W6" s="280"/>
      <c r="X6" s="281">
        <v>812</v>
      </c>
      <c r="Y6" s="281"/>
      <c r="Z6" s="7" t="s">
        <v>32</v>
      </c>
      <c r="AA6" s="282" t="s">
        <v>44</v>
      </c>
      <c r="AB6" s="282"/>
    </row>
    <row r="7" spans="2:39" ht="45.75" customHeight="1" thickBot="1">
      <c r="B7" s="138" t="s">
        <v>16</v>
      </c>
      <c r="C7" s="138"/>
      <c r="D7" s="138"/>
      <c r="E7" s="138"/>
      <c r="F7" s="272" t="s">
        <v>54</v>
      </c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V7" s="273" t="s">
        <v>7</v>
      </c>
      <c r="W7" s="273"/>
      <c r="X7" s="273"/>
      <c r="Y7" s="274" t="s">
        <v>55</v>
      </c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</row>
    <row r="8" spans="2:39" ht="22.5" customHeight="1">
      <c r="B8" s="56" t="s">
        <v>82</v>
      </c>
      <c r="C8" s="56"/>
      <c r="D8" s="56"/>
      <c r="E8" s="56"/>
      <c r="F8" s="62">
        <v>2023</v>
      </c>
      <c r="G8" s="62"/>
      <c r="H8" s="62"/>
      <c r="I8" s="62"/>
      <c r="J8" s="60" t="s">
        <v>3</v>
      </c>
      <c r="K8" s="62">
        <v>5</v>
      </c>
      <c r="L8" s="62"/>
      <c r="M8" s="60" t="s">
        <v>2</v>
      </c>
      <c r="N8" s="62">
        <v>31</v>
      </c>
      <c r="O8" s="62"/>
      <c r="P8" s="60" t="s">
        <v>1</v>
      </c>
      <c r="Q8" s="8"/>
      <c r="R8" s="8"/>
      <c r="S8" s="8"/>
      <c r="V8" s="267" t="s">
        <v>11</v>
      </c>
      <c r="W8" s="267"/>
      <c r="X8" s="267"/>
      <c r="Y8" s="269" t="s">
        <v>45</v>
      </c>
      <c r="Z8" s="269"/>
      <c r="AA8" s="269"/>
      <c r="AB8" s="269"/>
      <c r="AC8" s="9" t="s">
        <v>9</v>
      </c>
      <c r="AD8" s="270">
        <v>947</v>
      </c>
      <c r="AE8" s="270"/>
      <c r="AF8" s="270"/>
      <c r="AG8" s="10" t="s">
        <v>12</v>
      </c>
      <c r="AH8" s="269" t="s">
        <v>56</v>
      </c>
      <c r="AI8" s="269"/>
      <c r="AJ8" s="269"/>
      <c r="AK8" s="269"/>
      <c r="AL8" s="269"/>
      <c r="AM8" s="269"/>
    </row>
    <row r="9" spans="2:39" ht="22.5" customHeight="1" thickBot="1">
      <c r="B9" s="57"/>
      <c r="C9" s="57"/>
      <c r="D9" s="57"/>
      <c r="E9" s="57"/>
      <c r="F9" s="63"/>
      <c r="G9" s="63"/>
      <c r="H9" s="63"/>
      <c r="I9" s="63"/>
      <c r="J9" s="61"/>
      <c r="K9" s="63"/>
      <c r="L9" s="63"/>
      <c r="M9" s="61"/>
      <c r="N9" s="63"/>
      <c r="O9" s="63"/>
      <c r="P9" s="61"/>
      <c r="Q9" s="8"/>
      <c r="R9" s="8"/>
      <c r="S9" s="8"/>
      <c r="V9" s="267" t="s">
        <v>13</v>
      </c>
      <c r="W9" s="267"/>
      <c r="X9" s="267"/>
      <c r="Y9" s="268" t="s">
        <v>45</v>
      </c>
      <c r="Z9" s="269"/>
      <c r="AA9" s="269"/>
      <c r="AB9" s="269"/>
      <c r="AC9" s="9" t="s">
        <v>9</v>
      </c>
      <c r="AD9" s="270">
        <v>947</v>
      </c>
      <c r="AE9" s="270"/>
      <c r="AF9" s="270"/>
      <c r="AG9" s="10" t="s">
        <v>12</v>
      </c>
      <c r="AH9" s="269" t="s">
        <v>57</v>
      </c>
      <c r="AI9" s="269"/>
      <c r="AJ9" s="269"/>
      <c r="AK9" s="269"/>
      <c r="AL9" s="269"/>
      <c r="AM9" s="269"/>
    </row>
    <row r="10" spans="2:43" ht="46.5" customHeight="1" thickBot="1">
      <c r="B10" s="165" t="s">
        <v>52</v>
      </c>
      <c r="C10" s="166"/>
      <c r="D10" s="166"/>
      <c r="E10" s="166"/>
      <c r="F10" s="166"/>
      <c r="G10" s="166"/>
      <c r="H10" s="166"/>
      <c r="I10" s="167"/>
      <c r="J10" s="168">
        <f>J16+J17</f>
        <v>44000000</v>
      </c>
      <c r="K10" s="169"/>
      <c r="L10" s="169"/>
      <c r="M10" s="169"/>
      <c r="N10" s="169"/>
      <c r="O10" s="169"/>
      <c r="P10" s="169"/>
      <c r="Q10" s="169"/>
      <c r="R10" s="169"/>
      <c r="S10" s="170"/>
      <c r="V10" s="271">
        <f>IF(AN28=1,IF(AQ29&gt;6,"","※いずれかの金額に間違いがあります｡訂正してください｡"),"※金額入力完了マークに1を入れてください｡")</f>
      </c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Q10" s="27" t="s">
        <v>38</v>
      </c>
    </row>
    <row r="11" ht="15" customHeight="1" thickBot="1"/>
    <row r="12" spans="2:44" ht="51" customHeight="1" thickBot="1">
      <c r="B12" s="164" t="s">
        <v>65</v>
      </c>
      <c r="C12" s="60"/>
      <c r="D12" s="60"/>
      <c r="E12" s="60"/>
      <c r="F12" s="60"/>
      <c r="G12" s="60"/>
      <c r="H12" s="60"/>
      <c r="I12" s="159"/>
      <c r="J12" s="263">
        <v>100000000</v>
      </c>
      <c r="K12" s="264"/>
      <c r="L12" s="264"/>
      <c r="M12" s="264"/>
      <c r="N12" s="264"/>
      <c r="O12" s="264"/>
      <c r="P12" s="264"/>
      <c r="Q12" s="264"/>
      <c r="R12" s="264"/>
      <c r="S12" s="265"/>
      <c r="U12" s="11"/>
      <c r="V12" s="12"/>
      <c r="W12" s="13"/>
      <c r="X12" s="13"/>
      <c r="Y12" s="13"/>
      <c r="Z12" s="163" t="s">
        <v>31</v>
      </c>
      <c r="AA12" s="163"/>
      <c r="AB12" s="266" t="s">
        <v>51</v>
      </c>
      <c r="AC12" s="266"/>
      <c r="AD12" s="266"/>
      <c r="AE12" s="266"/>
      <c r="AF12" s="266"/>
      <c r="AG12" s="266"/>
      <c r="AH12" s="163" t="s">
        <v>31</v>
      </c>
      <c r="AI12" s="163"/>
      <c r="AJ12" s="13"/>
      <c r="AK12" s="13"/>
      <c r="AL12" s="13"/>
      <c r="AM12" s="14"/>
      <c r="AQ12" s="24" t="str">
        <f>IF(ISNUMBER(J12),"OK","契約金額を入れて下さい")</f>
        <v>OK</v>
      </c>
      <c r="AR12" s="26" t="s">
        <v>39</v>
      </c>
    </row>
    <row r="13" spans="2:44" ht="51" customHeight="1" thickBot="1">
      <c r="B13" s="164" t="s">
        <v>66</v>
      </c>
      <c r="C13" s="60"/>
      <c r="D13" s="60"/>
      <c r="E13" s="60"/>
      <c r="F13" s="60"/>
      <c r="G13" s="60"/>
      <c r="H13" s="60" t="s">
        <v>17</v>
      </c>
      <c r="I13" s="159"/>
      <c r="J13" s="243">
        <f>AE27</f>
        <v>50000000</v>
      </c>
      <c r="K13" s="244"/>
      <c r="L13" s="244"/>
      <c r="M13" s="244"/>
      <c r="N13" s="244"/>
      <c r="O13" s="244"/>
      <c r="P13" s="244"/>
      <c r="Q13" s="244"/>
      <c r="R13" s="244"/>
      <c r="S13" s="245"/>
      <c r="V13" s="246" t="s">
        <v>21</v>
      </c>
      <c r="W13" s="247"/>
      <c r="X13" s="247"/>
      <c r="Y13" s="247"/>
      <c r="Z13" s="247"/>
      <c r="AA13" s="248" t="s">
        <v>83</v>
      </c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  <c r="AQ13" s="28" t="str">
        <f>IF(J12="","契約金額を入力してください",IF(J12&lt;J13,"金額がおかしい","OK"))</f>
        <v>OK</v>
      </c>
      <c r="AR13" s="26" t="s">
        <v>39</v>
      </c>
    </row>
    <row r="14" spans="2:44" ht="51" customHeight="1" thickBot="1">
      <c r="B14" s="157" t="s">
        <v>36</v>
      </c>
      <c r="C14" s="147"/>
      <c r="D14" s="147"/>
      <c r="E14" s="260">
        <v>90</v>
      </c>
      <c r="F14" s="260"/>
      <c r="G14" s="16" t="s">
        <v>35</v>
      </c>
      <c r="H14" s="60" t="s">
        <v>18</v>
      </c>
      <c r="I14" s="159"/>
      <c r="J14" s="243">
        <f>ROUND(J13*(E14/100),0)</f>
        <v>45000000</v>
      </c>
      <c r="K14" s="244"/>
      <c r="L14" s="244"/>
      <c r="M14" s="244"/>
      <c r="N14" s="244"/>
      <c r="O14" s="244"/>
      <c r="P14" s="244"/>
      <c r="Q14" s="244"/>
      <c r="R14" s="244"/>
      <c r="S14" s="245"/>
      <c r="V14" s="246" t="s">
        <v>84</v>
      </c>
      <c r="W14" s="247"/>
      <c r="X14" s="247"/>
      <c r="Y14" s="247"/>
      <c r="Z14" s="247"/>
      <c r="AA14" s="261" t="s">
        <v>85</v>
      </c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2"/>
      <c r="AQ14" s="24" t="str">
        <f>IF(ISNUMBER(E14),"OK","   ％を入力して下さい")</f>
        <v>OK</v>
      </c>
      <c r="AR14" s="26" t="s">
        <v>39</v>
      </c>
    </row>
    <row r="15" spans="2:44" ht="51" customHeight="1" thickBot="1">
      <c r="B15" s="160" t="s">
        <v>67</v>
      </c>
      <c r="C15" s="161"/>
      <c r="D15" s="161"/>
      <c r="E15" s="161"/>
      <c r="F15" s="161"/>
      <c r="G15" s="161"/>
      <c r="H15" s="60" t="s">
        <v>19</v>
      </c>
      <c r="I15" s="159"/>
      <c r="J15" s="255">
        <v>5000000</v>
      </c>
      <c r="K15" s="256"/>
      <c r="L15" s="256"/>
      <c r="M15" s="256"/>
      <c r="N15" s="256"/>
      <c r="O15" s="256"/>
      <c r="P15" s="256"/>
      <c r="Q15" s="256"/>
      <c r="R15" s="256"/>
      <c r="S15" s="257"/>
      <c r="V15" s="246" t="s">
        <v>86</v>
      </c>
      <c r="W15" s="247"/>
      <c r="X15" s="247"/>
      <c r="Y15" s="247"/>
      <c r="Z15" s="247"/>
      <c r="AA15" s="248" t="s">
        <v>63</v>
      </c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9"/>
      <c r="AQ15" s="24" t="str">
        <f>IF(J15&lt;&gt;"",IF(J12&gt;J15,"OK","金額がおかしい"))</f>
        <v>OK</v>
      </c>
      <c r="AR15" s="26" t="s">
        <v>39</v>
      </c>
    </row>
    <row r="16" spans="2:43" ht="51" customHeight="1" thickBot="1">
      <c r="B16" s="145" t="s">
        <v>69</v>
      </c>
      <c r="C16" s="146"/>
      <c r="D16" s="146"/>
      <c r="E16" s="146"/>
      <c r="F16" s="146"/>
      <c r="G16" s="147" t="s">
        <v>20</v>
      </c>
      <c r="H16" s="147"/>
      <c r="I16" s="148"/>
      <c r="J16" s="243">
        <f>IF(J14-J15&gt;0,J14-J15,"")</f>
        <v>40000000</v>
      </c>
      <c r="K16" s="244"/>
      <c r="L16" s="244"/>
      <c r="M16" s="244"/>
      <c r="N16" s="244"/>
      <c r="O16" s="244"/>
      <c r="P16" s="244"/>
      <c r="Q16" s="244"/>
      <c r="R16" s="244"/>
      <c r="S16" s="245"/>
      <c r="V16" s="258"/>
      <c r="W16" s="259"/>
      <c r="X16" s="259"/>
      <c r="Y16" s="259"/>
      <c r="Z16" s="259"/>
      <c r="AA16" s="248" t="s">
        <v>61</v>
      </c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9"/>
      <c r="AQ16" s="1"/>
    </row>
    <row r="17" spans="2:39" ht="51" customHeight="1" thickBot="1">
      <c r="B17" s="154" t="s">
        <v>68</v>
      </c>
      <c r="C17" s="155"/>
      <c r="D17" s="155"/>
      <c r="E17" s="155"/>
      <c r="F17" s="155"/>
      <c r="G17" s="156">
        <v>0.1</v>
      </c>
      <c r="H17" s="147"/>
      <c r="I17" s="148"/>
      <c r="J17" s="243">
        <f>+J16*0.1</f>
        <v>4000000</v>
      </c>
      <c r="K17" s="244"/>
      <c r="L17" s="244"/>
      <c r="M17" s="244"/>
      <c r="N17" s="244"/>
      <c r="O17" s="244"/>
      <c r="P17" s="244"/>
      <c r="Q17" s="244"/>
      <c r="R17" s="244"/>
      <c r="S17" s="245"/>
      <c r="V17" s="246" t="s">
        <v>87</v>
      </c>
      <c r="W17" s="247"/>
      <c r="X17" s="247"/>
      <c r="Y17" s="247"/>
      <c r="Z17" s="247"/>
      <c r="AA17" s="248" t="s">
        <v>77</v>
      </c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9"/>
    </row>
    <row r="18" spans="2:39" ht="49.5" customHeight="1" thickBot="1">
      <c r="B18" s="250" t="s">
        <v>74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49"/>
      <c r="V18" s="251" t="s">
        <v>88</v>
      </c>
      <c r="W18" s="252"/>
      <c r="X18" s="252"/>
      <c r="Y18" s="252"/>
      <c r="Z18" s="252"/>
      <c r="AA18" s="253" t="s">
        <v>62</v>
      </c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4"/>
    </row>
    <row r="19" ht="15.75" customHeight="1" thickBot="1">
      <c r="AQ19" s="1"/>
    </row>
    <row r="20" spans="2:43" ht="45" customHeight="1" thickBot="1" thickTop="1">
      <c r="B20" s="134" t="s">
        <v>22</v>
      </c>
      <c r="C20" s="135"/>
      <c r="D20" s="135"/>
      <c r="E20" s="135"/>
      <c r="F20" s="135"/>
      <c r="G20" s="135"/>
      <c r="H20" s="135"/>
      <c r="I20" s="136"/>
      <c r="J20" s="83" t="s">
        <v>72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1" t="s">
        <v>73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7"/>
      <c r="AQ20" s="23" t="s">
        <v>38</v>
      </c>
    </row>
    <row r="21" spans="2:39" ht="19.5" customHeight="1" thickBot="1">
      <c r="B21" s="137"/>
      <c r="C21" s="138"/>
      <c r="D21" s="138"/>
      <c r="E21" s="138"/>
      <c r="F21" s="138"/>
      <c r="G21" s="138"/>
      <c r="H21" s="138"/>
      <c r="I21" s="139"/>
      <c r="J21" s="140" t="s">
        <v>23</v>
      </c>
      <c r="K21" s="141"/>
      <c r="L21" s="141"/>
      <c r="M21" s="140" t="s">
        <v>42</v>
      </c>
      <c r="N21" s="141"/>
      <c r="O21" s="142"/>
      <c r="P21" s="140" t="s">
        <v>24</v>
      </c>
      <c r="Q21" s="141"/>
      <c r="R21" s="141"/>
      <c r="S21" s="141"/>
      <c r="T21" s="141"/>
      <c r="U21" s="141"/>
      <c r="V21" s="141"/>
      <c r="W21" s="141"/>
      <c r="X21" s="143"/>
      <c r="Y21" s="144" t="s">
        <v>23</v>
      </c>
      <c r="Z21" s="141"/>
      <c r="AA21" s="142"/>
      <c r="AB21" s="140" t="s">
        <v>42</v>
      </c>
      <c r="AC21" s="141"/>
      <c r="AD21" s="141"/>
      <c r="AE21" s="140" t="s">
        <v>24</v>
      </c>
      <c r="AF21" s="141"/>
      <c r="AG21" s="141"/>
      <c r="AH21" s="141"/>
      <c r="AI21" s="141"/>
      <c r="AJ21" s="141"/>
      <c r="AK21" s="141"/>
      <c r="AL21" s="141"/>
      <c r="AM21" s="143"/>
    </row>
    <row r="22" spans="2:44" ht="39.75" customHeight="1" thickBot="1" thickTop="1">
      <c r="B22" s="233" t="s">
        <v>46</v>
      </c>
      <c r="C22" s="234"/>
      <c r="D22" s="234"/>
      <c r="E22" s="234"/>
      <c r="F22" s="234"/>
      <c r="G22" s="234"/>
      <c r="H22" s="234"/>
      <c r="I22" s="235"/>
      <c r="J22" s="236">
        <v>1</v>
      </c>
      <c r="K22" s="237"/>
      <c r="L22" s="237"/>
      <c r="M22" s="236" t="s">
        <v>47</v>
      </c>
      <c r="N22" s="237"/>
      <c r="O22" s="238"/>
      <c r="P22" s="239">
        <v>100000000</v>
      </c>
      <c r="Q22" s="240"/>
      <c r="R22" s="240"/>
      <c r="S22" s="240"/>
      <c r="T22" s="240"/>
      <c r="U22" s="240"/>
      <c r="V22" s="240"/>
      <c r="W22" s="240"/>
      <c r="X22" s="241"/>
      <c r="Y22" s="242">
        <v>10</v>
      </c>
      <c r="Z22" s="237"/>
      <c r="AA22" s="238"/>
      <c r="AB22" s="294" t="str">
        <f>IF(Y22&gt;1,"%","")</f>
        <v>%</v>
      </c>
      <c r="AC22" s="295"/>
      <c r="AD22" s="296"/>
      <c r="AE22" s="123">
        <f>IF(Y22="","",ROUND(P22*(Y22/100),0))</f>
        <v>10000000</v>
      </c>
      <c r="AF22" s="124"/>
      <c r="AG22" s="124"/>
      <c r="AH22" s="124"/>
      <c r="AI22" s="124"/>
      <c r="AJ22" s="124"/>
      <c r="AK22" s="124"/>
      <c r="AL22" s="124"/>
      <c r="AM22" s="125"/>
      <c r="AQ22" s="25" t="str">
        <f>IF(AND(Y22&lt;&gt;"",AE22&lt;&gt;""),IF(AND(ISNUMBER(Y22),ISNUMBER(AE22)),"OK","出来高を入力して下さい"),"")</f>
        <v>OK</v>
      </c>
      <c r="AR22" s="26" t="s">
        <v>40</v>
      </c>
    </row>
    <row r="23" spans="2:44" ht="39.75" customHeight="1" thickBot="1" thickTop="1">
      <c r="B23" s="220" t="s">
        <v>78</v>
      </c>
      <c r="C23" s="221"/>
      <c r="D23" s="221"/>
      <c r="E23" s="221"/>
      <c r="F23" s="221"/>
      <c r="G23" s="221"/>
      <c r="H23" s="221"/>
      <c r="I23" s="222"/>
      <c r="J23" s="223">
        <v>1</v>
      </c>
      <c r="K23" s="224"/>
      <c r="L23" s="225"/>
      <c r="M23" s="223" t="s">
        <v>47</v>
      </c>
      <c r="N23" s="224"/>
      <c r="O23" s="225"/>
      <c r="P23" s="226">
        <v>100000000</v>
      </c>
      <c r="Q23" s="227"/>
      <c r="R23" s="227"/>
      <c r="S23" s="227"/>
      <c r="T23" s="227"/>
      <c r="U23" s="227"/>
      <c r="V23" s="227"/>
      <c r="W23" s="227"/>
      <c r="X23" s="228"/>
      <c r="Y23" s="229">
        <v>10</v>
      </c>
      <c r="Z23" s="224"/>
      <c r="AA23" s="225"/>
      <c r="AB23" s="119" t="str">
        <f>IF(Y23&gt;1,"%","")</f>
        <v>%</v>
      </c>
      <c r="AC23" s="120"/>
      <c r="AD23" s="121"/>
      <c r="AE23" s="101">
        <f>IF(Y23="","",ROUND(P23*(Y23/100),0))</f>
        <v>10000000</v>
      </c>
      <c r="AF23" s="102"/>
      <c r="AG23" s="102"/>
      <c r="AH23" s="102"/>
      <c r="AI23" s="102"/>
      <c r="AJ23" s="102"/>
      <c r="AK23" s="102"/>
      <c r="AL23" s="102"/>
      <c r="AM23" s="103"/>
      <c r="AQ23" s="25" t="str">
        <f>IF(AND(Y23&lt;&gt;"",AE23&lt;&gt;""),IF(AND(ISNUMBER(Y23),ISNUMBER(AE23)),"OK","出来高を入力して下さい"),"")</f>
        <v>OK</v>
      </c>
      <c r="AR23" s="26" t="s">
        <v>40</v>
      </c>
    </row>
    <row r="24" spans="2:44" ht="39.75" customHeight="1" thickBot="1" thickTop="1">
      <c r="B24" s="220" t="s">
        <v>79</v>
      </c>
      <c r="C24" s="221"/>
      <c r="D24" s="221"/>
      <c r="E24" s="221"/>
      <c r="F24" s="221"/>
      <c r="G24" s="221"/>
      <c r="H24" s="221"/>
      <c r="I24" s="222"/>
      <c r="J24" s="223">
        <v>1</v>
      </c>
      <c r="K24" s="224"/>
      <c r="L24" s="225"/>
      <c r="M24" s="223" t="s">
        <v>47</v>
      </c>
      <c r="N24" s="224"/>
      <c r="O24" s="225"/>
      <c r="P24" s="226">
        <v>100000000</v>
      </c>
      <c r="Q24" s="227"/>
      <c r="R24" s="227"/>
      <c r="S24" s="227"/>
      <c r="T24" s="227"/>
      <c r="U24" s="227"/>
      <c r="V24" s="227"/>
      <c r="W24" s="227"/>
      <c r="X24" s="228"/>
      <c r="Y24" s="229">
        <v>10</v>
      </c>
      <c r="Z24" s="224"/>
      <c r="AA24" s="225"/>
      <c r="AB24" s="119" t="str">
        <f>IF(Y24&gt;1,"%","")</f>
        <v>%</v>
      </c>
      <c r="AC24" s="120"/>
      <c r="AD24" s="121"/>
      <c r="AE24" s="101">
        <f>IF(Y24="","",ROUND(P24*(Y24/100),0))</f>
        <v>10000000</v>
      </c>
      <c r="AF24" s="102"/>
      <c r="AG24" s="102"/>
      <c r="AH24" s="102"/>
      <c r="AI24" s="102"/>
      <c r="AJ24" s="102"/>
      <c r="AK24" s="102"/>
      <c r="AL24" s="102"/>
      <c r="AM24" s="103"/>
      <c r="AQ24" s="25" t="str">
        <f>IF(AND(Y24&lt;&gt;"",AE24&lt;&gt;""),IF(AND(ISNUMBER(Y24),ISNUMBER(AE24)),"OK","出来高を入力して下さい"),"")</f>
        <v>OK</v>
      </c>
      <c r="AR24" s="26" t="s">
        <v>40</v>
      </c>
    </row>
    <row r="25" spans="2:44" ht="39.75" customHeight="1" thickBot="1" thickTop="1">
      <c r="B25" s="220" t="s">
        <v>80</v>
      </c>
      <c r="C25" s="221"/>
      <c r="D25" s="221"/>
      <c r="E25" s="221"/>
      <c r="F25" s="221"/>
      <c r="G25" s="221"/>
      <c r="H25" s="221"/>
      <c r="I25" s="222"/>
      <c r="J25" s="223">
        <v>1</v>
      </c>
      <c r="K25" s="224"/>
      <c r="L25" s="225"/>
      <c r="M25" s="223" t="s">
        <v>47</v>
      </c>
      <c r="N25" s="224"/>
      <c r="O25" s="225"/>
      <c r="P25" s="226">
        <v>100000000</v>
      </c>
      <c r="Q25" s="227"/>
      <c r="R25" s="227"/>
      <c r="S25" s="227"/>
      <c r="T25" s="227"/>
      <c r="U25" s="227"/>
      <c r="V25" s="227"/>
      <c r="W25" s="227"/>
      <c r="X25" s="228"/>
      <c r="Y25" s="229">
        <v>10</v>
      </c>
      <c r="Z25" s="224"/>
      <c r="AA25" s="225"/>
      <c r="AB25" s="119" t="str">
        <f>IF(Y25&gt;1,"%","")</f>
        <v>%</v>
      </c>
      <c r="AC25" s="120"/>
      <c r="AD25" s="121"/>
      <c r="AE25" s="101">
        <f>IF(Y25="","",ROUND(P25*(Y25/100),0))</f>
        <v>10000000</v>
      </c>
      <c r="AF25" s="102"/>
      <c r="AG25" s="102"/>
      <c r="AH25" s="102"/>
      <c r="AI25" s="102"/>
      <c r="AJ25" s="102"/>
      <c r="AK25" s="102"/>
      <c r="AL25" s="102"/>
      <c r="AM25" s="103"/>
      <c r="AQ25" s="25" t="str">
        <f>IF(Y25&lt;&gt;"",IF(ISNUMBER(Y25),"OK","出来高を入力して下さい"),"")</f>
        <v>OK</v>
      </c>
      <c r="AR25" s="26" t="s">
        <v>40</v>
      </c>
    </row>
    <row r="26" spans="2:44" ht="39.75" customHeight="1" thickBot="1" thickTop="1">
      <c r="B26" s="220" t="s">
        <v>81</v>
      </c>
      <c r="C26" s="221"/>
      <c r="D26" s="221"/>
      <c r="E26" s="221"/>
      <c r="F26" s="221"/>
      <c r="G26" s="221"/>
      <c r="H26" s="221"/>
      <c r="I26" s="222"/>
      <c r="J26" s="223">
        <v>1</v>
      </c>
      <c r="K26" s="224"/>
      <c r="L26" s="225"/>
      <c r="M26" s="223" t="s">
        <v>47</v>
      </c>
      <c r="N26" s="224"/>
      <c r="O26" s="225"/>
      <c r="P26" s="226">
        <v>100000000</v>
      </c>
      <c r="Q26" s="227"/>
      <c r="R26" s="227"/>
      <c r="S26" s="227"/>
      <c r="T26" s="227"/>
      <c r="U26" s="227"/>
      <c r="V26" s="227"/>
      <c r="W26" s="227"/>
      <c r="X26" s="228"/>
      <c r="Y26" s="229">
        <v>10</v>
      </c>
      <c r="Z26" s="224"/>
      <c r="AA26" s="225"/>
      <c r="AB26" s="119" t="str">
        <f>IF(Y26&gt;1,"%","")</f>
        <v>%</v>
      </c>
      <c r="AC26" s="120"/>
      <c r="AD26" s="121"/>
      <c r="AE26" s="291">
        <f>IF(Y26="","",ROUND(P26*(Y26/100),0))</f>
        <v>10000000</v>
      </c>
      <c r="AF26" s="292"/>
      <c r="AG26" s="292"/>
      <c r="AH26" s="292"/>
      <c r="AI26" s="292"/>
      <c r="AJ26" s="292"/>
      <c r="AK26" s="292"/>
      <c r="AL26" s="292"/>
      <c r="AM26" s="293"/>
      <c r="AQ26" s="25" t="str">
        <f>IF(Y26&lt;&gt;"",IF(ISNUMBER(Y26),"OK","出来高を入力して下さい"),"")</f>
        <v>OK</v>
      </c>
      <c r="AR26" s="26" t="s">
        <v>40</v>
      </c>
    </row>
    <row r="27" spans="2:44" ht="39.75" customHeight="1" thickBot="1" thickTop="1">
      <c r="B27" s="206" t="s">
        <v>41</v>
      </c>
      <c r="C27" s="207"/>
      <c r="D27" s="207"/>
      <c r="E27" s="207"/>
      <c r="F27" s="207"/>
      <c r="G27" s="207"/>
      <c r="H27" s="207"/>
      <c r="I27" s="208"/>
      <c r="J27" s="209"/>
      <c r="K27" s="210"/>
      <c r="L27" s="210"/>
      <c r="M27" s="210"/>
      <c r="N27" s="210"/>
      <c r="O27" s="211"/>
      <c r="P27" s="212">
        <f>SUM(P22:X26)</f>
        <v>500000000</v>
      </c>
      <c r="Q27" s="213"/>
      <c r="R27" s="213"/>
      <c r="S27" s="213"/>
      <c r="T27" s="213"/>
      <c r="U27" s="213"/>
      <c r="V27" s="213"/>
      <c r="W27" s="213"/>
      <c r="X27" s="214"/>
      <c r="Y27" s="215" t="s">
        <v>71</v>
      </c>
      <c r="Z27" s="99"/>
      <c r="AA27" s="99"/>
      <c r="AB27" s="99"/>
      <c r="AC27" s="99"/>
      <c r="AD27" s="216"/>
      <c r="AE27" s="217">
        <f>SUM(AE22:AM26)</f>
        <v>50000000</v>
      </c>
      <c r="AF27" s="218"/>
      <c r="AG27" s="218"/>
      <c r="AH27" s="218"/>
      <c r="AI27" s="218"/>
      <c r="AJ27" s="218"/>
      <c r="AK27" s="218"/>
      <c r="AL27" s="218"/>
      <c r="AM27" s="219"/>
      <c r="AQ27" s="25" t="str">
        <f>IF(P27&lt;&gt;"",IF(P27=J12,"OK","契約金額と合いません｡"))</f>
        <v>契約金額と合いません｡</v>
      </c>
      <c r="AR27" s="26" t="s">
        <v>39</v>
      </c>
    </row>
    <row r="28" spans="28:44" ht="19.5" customHeight="1" thickBot="1" thickTop="1">
      <c r="AB28" s="194" t="s">
        <v>58</v>
      </c>
      <c r="AC28" s="194"/>
      <c r="AD28" s="194"/>
      <c r="AE28" s="195"/>
      <c r="AF28" s="195"/>
      <c r="AG28" s="195"/>
      <c r="AH28" s="195"/>
      <c r="AI28" s="195"/>
      <c r="AJ28" s="195"/>
      <c r="AK28" s="195"/>
      <c r="AL28" s="195"/>
      <c r="AM28" s="195"/>
      <c r="AN28" s="33">
        <v>1</v>
      </c>
      <c r="AQ28" s="34" t="str">
        <f>IF(AN28=1,"OK","1を入れて下さい｡")</f>
        <v>OK</v>
      </c>
      <c r="AR28" s="6" t="s">
        <v>39</v>
      </c>
    </row>
    <row r="29" spans="2:43" ht="49.5" customHeight="1" thickBot="1" thickTop="1">
      <c r="B29" s="81" t="s">
        <v>26</v>
      </c>
      <c r="C29" s="82"/>
      <c r="D29" s="82"/>
      <c r="E29" s="82"/>
      <c r="F29" s="82"/>
      <c r="G29" s="82"/>
      <c r="H29" s="82"/>
      <c r="I29" s="82"/>
      <c r="J29" s="83" t="s">
        <v>28</v>
      </c>
      <c r="K29" s="82"/>
      <c r="L29" s="82"/>
      <c r="M29" s="82"/>
      <c r="N29" s="82"/>
      <c r="O29" s="82"/>
      <c r="P29" s="82"/>
      <c r="Q29" s="82"/>
      <c r="R29" s="82"/>
      <c r="S29" s="82"/>
      <c r="T29" s="84" t="s">
        <v>29</v>
      </c>
      <c r="U29" s="85"/>
      <c r="V29" s="86"/>
      <c r="W29" s="83" t="s">
        <v>30</v>
      </c>
      <c r="X29" s="82"/>
      <c r="Y29" s="82"/>
      <c r="Z29" s="82"/>
      <c r="AA29" s="82"/>
      <c r="AB29" s="82"/>
      <c r="AC29" s="87"/>
      <c r="AQ29" s="32">
        <f>COUNTIF(AQ12:AQ28,"OK")</f>
        <v>10</v>
      </c>
    </row>
    <row r="30" spans="2:29" ht="34.5" customHeight="1" thickBot="1">
      <c r="B30" s="196" t="s">
        <v>48</v>
      </c>
      <c r="C30" s="197"/>
      <c r="D30" s="197"/>
      <c r="E30" s="197"/>
      <c r="F30" s="197"/>
      <c r="G30" s="197"/>
      <c r="H30" s="197"/>
      <c r="I30" s="197"/>
      <c r="J30" s="198" t="s">
        <v>49</v>
      </c>
      <c r="K30" s="199"/>
      <c r="L30" s="199"/>
      <c r="M30" s="199"/>
      <c r="N30" s="199"/>
      <c r="O30" s="199"/>
      <c r="P30" s="199"/>
      <c r="Q30" s="199"/>
      <c r="R30" s="50" t="s">
        <v>50</v>
      </c>
      <c r="S30" s="3" t="s">
        <v>27</v>
      </c>
      <c r="T30" s="200" t="s">
        <v>75</v>
      </c>
      <c r="U30" s="201"/>
      <c r="V30" s="202"/>
      <c r="W30" s="203">
        <v>1234567</v>
      </c>
      <c r="X30" s="204"/>
      <c r="Y30" s="204"/>
      <c r="Z30" s="204"/>
      <c r="AA30" s="204"/>
      <c r="AB30" s="204"/>
      <c r="AC30" s="205"/>
    </row>
    <row r="31" spans="2:29" ht="28.5" customHeight="1">
      <c r="B31" s="70" t="s">
        <v>6</v>
      </c>
      <c r="C31" s="71"/>
      <c r="D31" s="71"/>
      <c r="E31" s="71"/>
      <c r="F31" s="72"/>
      <c r="G31" s="187" t="s">
        <v>76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9"/>
    </row>
    <row r="32" spans="2:29" ht="20.25" customHeight="1" thickBot="1">
      <c r="B32" s="79" t="s">
        <v>25</v>
      </c>
      <c r="C32" s="80"/>
      <c r="D32" s="80"/>
      <c r="E32" s="80"/>
      <c r="F32" s="80"/>
      <c r="G32" s="190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</row>
    <row r="33" spans="2:43" ht="46.5" customHeight="1" thickBot="1" thickTop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93" t="s">
        <v>0</v>
      </c>
      <c r="R33" s="193"/>
      <c r="S33" s="193"/>
      <c r="T33" s="193"/>
      <c r="U33" s="193"/>
      <c r="V33" s="193"/>
      <c r="W33" s="193"/>
      <c r="X33" s="193"/>
      <c r="Y33" s="193"/>
      <c r="Z33" s="17"/>
      <c r="AA33" s="17"/>
      <c r="AB33" s="17"/>
      <c r="AC33" s="59" t="str">
        <f>AC1&amp;""</f>
        <v>2020</v>
      </c>
      <c r="AD33" s="59"/>
      <c r="AE33" s="59"/>
      <c r="AF33" s="59"/>
      <c r="AG33" s="18" t="s">
        <v>3</v>
      </c>
      <c r="AH33" s="59" t="str">
        <f>AH1&amp;""</f>
        <v>5</v>
      </c>
      <c r="AI33" s="59"/>
      <c r="AJ33" s="18" t="s">
        <v>2</v>
      </c>
      <c r="AK33" s="59" t="str">
        <f>AK1&amp;""</f>
        <v>31</v>
      </c>
      <c r="AL33" s="59"/>
      <c r="AM33" s="18" t="s">
        <v>1</v>
      </c>
      <c r="AQ33" s="17"/>
    </row>
    <row r="34" spans="2:43" ht="35.25" customHeight="1" thickBot="1" thickTop="1">
      <c r="B34" s="1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2" t="s">
        <v>60</v>
      </c>
      <c r="R34" s="182"/>
      <c r="S34" s="182"/>
      <c r="T34" s="182"/>
      <c r="U34" s="182"/>
      <c r="V34" s="182"/>
      <c r="W34" s="182"/>
      <c r="X34" s="182"/>
      <c r="Y34" s="182"/>
      <c r="Z34" s="17"/>
      <c r="AA34" s="17"/>
      <c r="AB34" s="17"/>
      <c r="AC34" s="183" t="s">
        <v>10</v>
      </c>
      <c r="AD34" s="183"/>
      <c r="AE34" s="183"/>
      <c r="AF34" s="184" t="str">
        <f>AF2&amp;""</f>
        <v>S2020-528</v>
      </c>
      <c r="AG34" s="184"/>
      <c r="AH34" s="184"/>
      <c r="AI34" s="184"/>
      <c r="AJ34" s="184"/>
      <c r="AK34" s="184"/>
      <c r="AL34" s="184"/>
      <c r="AM34" s="184"/>
      <c r="AQ34" s="17"/>
    </row>
    <row r="35" spans="2:43" ht="42" customHeight="1" thickBot="1">
      <c r="B35" s="185" t="s">
        <v>14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7"/>
      <c r="T35" s="17"/>
      <c r="U35" s="17"/>
      <c r="V35" s="17"/>
      <c r="W35" s="17"/>
      <c r="X35" s="17"/>
      <c r="Y35" s="17"/>
      <c r="Z35" s="17"/>
      <c r="AA35" s="17"/>
      <c r="AB35" s="186"/>
      <c r="AC35" s="186"/>
      <c r="AD35" s="20"/>
      <c r="AE35" s="20"/>
      <c r="AF35" s="20"/>
      <c r="AG35" s="20"/>
      <c r="AH35" s="20"/>
      <c r="AI35" s="20"/>
      <c r="AJ35" s="20"/>
      <c r="AK35" s="20"/>
      <c r="AL35" s="20"/>
      <c r="AM35" s="17"/>
      <c r="AQ35" s="17"/>
    </row>
    <row r="36" spans="2:43" ht="47.25" customHeight="1" thickTop="1">
      <c r="B36" s="17"/>
      <c r="C36" s="177" t="s">
        <v>15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"/>
      <c r="Q36" s="17"/>
      <c r="R36" s="17"/>
      <c r="S36" s="17"/>
      <c r="T36" s="17"/>
      <c r="U36" s="17"/>
      <c r="V36" s="178" t="s">
        <v>5</v>
      </c>
      <c r="W36" s="178"/>
      <c r="X36" s="178"/>
      <c r="Y36" s="178"/>
      <c r="Z36" s="289" t="str">
        <f>Z4&amp;""</f>
        <v>某設備工事株式会社</v>
      </c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179"/>
      <c r="AM36" s="179"/>
      <c r="AQ36" s="17"/>
    </row>
    <row r="37" spans="2:43" ht="24" customHeight="1">
      <c r="B37" s="1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7"/>
      <c r="Q37" s="17"/>
      <c r="R37" s="17"/>
      <c r="S37" s="17"/>
      <c r="T37" s="17"/>
      <c r="U37" s="17"/>
      <c r="V37" s="180" t="s">
        <v>70</v>
      </c>
      <c r="W37" s="180"/>
      <c r="X37" s="180"/>
      <c r="Y37" s="180"/>
      <c r="Z37" s="35" t="s">
        <v>64</v>
      </c>
      <c r="AA37" s="290" t="str">
        <f>AA5&amp;""</f>
        <v>1234567890123</v>
      </c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Q37" s="17"/>
    </row>
    <row r="38" spans="2:43" ht="22.5" customHeight="1">
      <c r="B38" s="68" t="s">
        <v>37</v>
      </c>
      <c r="C38" s="68"/>
      <c r="D38" s="68"/>
      <c r="E38" s="68"/>
      <c r="F38" s="69" t="str">
        <f>F6&amp;""</f>
        <v>345</v>
      </c>
      <c r="G38" s="69"/>
      <c r="H38" s="69"/>
      <c r="I38" s="69"/>
      <c r="J38" s="69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2" t="s">
        <v>4</v>
      </c>
      <c r="W38" s="172"/>
      <c r="X38" s="173" t="str">
        <f>X6&amp;""</f>
        <v>812</v>
      </c>
      <c r="Y38" s="173"/>
      <c r="Z38" s="29" t="s">
        <v>32</v>
      </c>
      <c r="AA38" s="173" t="str">
        <f>AA6&amp;""</f>
        <v>0007</v>
      </c>
      <c r="AB38" s="173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Q38" s="17"/>
    </row>
    <row r="39" spans="2:43" ht="40.5" customHeight="1" thickBot="1">
      <c r="B39" s="59" t="s">
        <v>16</v>
      </c>
      <c r="C39" s="59"/>
      <c r="D39" s="59"/>
      <c r="E39" s="59"/>
      <c r="F39" s="174" t="str">
        <f>F7&amp;""</f>
        <v>某駐車整備事業</v>
      </c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"/>
      <c r="U39" s="17"/>
      <c r="V39" s="175" t="s">
        <v>7</v>
      </c>
      <c r="W39" s="175"/>
      <c r="X39" s="175"/>
      <c r="Y39" s="176" t="str">
        <f>Y7&amp;""</f>
        <v>福岡市博多区･･･</v>
      </c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Q39" s="17"/>
    </row>
    <row r="40" spans="2:43" ht="24.75" customHeight="1">
      <c r="B40" s="56" t="s">
        <v>82</v>
      </c>
      <c r="C40" s="56"/>
      <c r="D40" s="56"/>
      <c r="E40" s="56"/>
      <c r="F40" s="58">
        <f>IF(F8&gt;0,F8,"")</f>
        <v>2023</v>
      </c>
      <c r="G40" s="58"/>
      <c r="H40" s="58"/>
      <c r="I40" s="58"/>
      <c r="J40" s="64" t="s">
        <v>3</v>
      </c>
      <c r="K40" s="58">
        <f>IF(K8&gt;0,K8,"")</f>
        <v>5</v>
      </c>
      <c r="L40" s="58"/>
      <c r="M40" s="64" t="s">
        <v>2</v>
      </c>
      <c r="N40" s="58">
        <f>IF(N8&gt;0,N8,"")</f>
        <v>31</v>
      </c>
      <c r="O40" s="58"/>
      <c r="P40" s="60" t="s">
        <v>1</v>
      </c>
      <c r="Q40" s="8"/>
      <c r="R40" s="8"/>
      <c r="S40" s="8"/>
      <c r="T40" s="17"/>
      <c r="U40" s="17"/>
      <c r="V40" s="66" t="s">
        <v>11</v>
      </c>
      <c r="W40" s="66"/>
      <c r="X40" s="66"/>
      <c r="Y40" s="67" t="str">
        <f>Y8&amp;""</f>
        <v>092</v>
      </c>
      <c r="Z40" s="67"/>
      <c r="AA40" s="67"/>
      <c r="AB40" s="67"/>
      <c r="AC40" s="30" t="s">
        <v>9</v>
      </c>
      <c r="AD40" s="67" t="str">
        <f>AD8&amp;""</f>
        <v>947</v>
      </c>
      <c r="AE40" s="67"/>
      <c r="AF40" s="67"/>
      <c r="AG40" s="31" t="s">
        <v>12</v>
      </c>
      <c r="AH40" s="67" t="str">
        <f>AH8&amp;""</f>
        <v>14･･</v>
      </c>
      <c r="AI40" s="67"/>
      <c r="AJ40" s="67"/>
      <c r="AK40" s="67"/>
      <c r="AL40" s="67"/>
      <c r="AM40" s="67"/>
      <c r="AQ40" s="17"/>
    </row>
    <row r="41" spans="2:43" ht="24.75" customHeight="1" thickBot="1">
      <c r="B41" s="57"/>
      <c r="C41" s="57"/>
      <c r="D41" s="57"/>
      <c r="E41" s="57"/>
      <c r="F41" s="59"/>
      <c r="G41" s="59"/>
      <c r="H41" s="59"/>
      <c r="I41" s="59"/>
      <c r="J41" s="65"/>
      <c r="K41" s="59"/>
      <c r="L41" s="59"/>
      <c r="M41" s="65"/>
      <c r="N41" s="59"/>
      <c r="O41" s="59"/>
      <c r="P41" s="61"/>
      <c r="Q41" s="8"/>
      <c r="R41" s="8"/>
      <c r="S41" s="8"/>
      <c r="T41" s="17"/>
      <c r="U41" s="17"/>
      <c r="V41" s="66" t="s">
        <v>13</v>
      </c>
      <c r="W41" s="66"/>
      <c r="X41" s="66"/>
      <c r="Y41" s="67" t="str">
        <f>Y9&amp;""</f>
        <v>092</v>
      </c>
      <c r="Z41" s="67"/>
      <c r="AA41" s="67"/>
      <c r="AB41" s="67"/>
      <c r="AC41" s="30" t="s">
        <v>9</v>
      </c>
      <c r="AD41" s="67" t="str">
        <f>AD9&amp;""</f>
        <v>947</v>
      </c>
      <c r="AE41" s="67"/>
      <c r="AF41" s="67"/>
      <c r="AG41" s="31" t="s">
        <v>12</v>
      </c>
      <c r="AH41" s="67" t="str">
        <f>AH9&amp;""</f>
        <v>145･</v>
      </c>
      <c r="AI41" s="67"/>
      <c r="AJ41" s="67"/>
      <c r="AK41" s="67"/>
      <c r="AL41" s="67"/>
      <c r="AM41" s="67"/>
      <c r="AQ41" s="17"/>
    </row>
    <row r="42" spans="2:19" ht="45.75" customHeight="1" thickBot="1">
      <c r="B42" s="165" t="s">
        <v>52</v>
      </c>
      <c r="C42" s="166"/>
      <c r="D42" s="166"/>
      <c r="E42" s="166"/>
      <c r="F42" s="166"/>
      <c r="G42" s="166"/>
      <c r="H42" s="166"/>
      <c r="I42" s="167"/>
      <c r="J42" s="168">
        <f>IF(J10&gt;0,J10,0)</f>
        <v>44000000</v>
      </c>
      <c r="K42" s="169"/>
      <c r="L42" s="169"/>
      <c r="M42" s="169"/>
      <c r="N42" s="169"/>
      <c r="O42" s="169"/>
      <c r="P42" s="169"/>
      <c r="Q42" s="169"/>
      <c r="R42" s="169"/>
      <c r="S42" s="170"/>
    </row>
    <row r="43" spans="10:19" ht="15" customHeight="1" thickBot="1"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43" ht="51" customHeight="1" thickBot="1">
      <c r="B44" s="164" t="s">
        <v>65</v>
      </c>
      <c r="C44" s="60"/>
      <c r="D44" s="60"/>
      <c r="E44" s="60"/>
      <c r="F44" s="60"/>
      <c r="G44" s="60"/>
      <c r="H44" s="60"/>
      <c r="I44" s="159"/>
      <c r="J44" s="149">
        <f aca="true" t="shared" si="0" ref="J44:J49">IF(J12&gt;0,J12,0)</f>
        <v>100000000</v>
      </c>
      <c r="K44" s="150"/>
      <c r="L44" s="150"/>
      <c r="M44" s="150"/>
      <c r="N44" s="150"/>
      <c r="O44" s="150"/>
      <c r="P44" s="150"/>
      <c r="Q44" s="150"/>
      <c r="R44" s="150"/>
      <c r="S44" s="151"/>
      <c r="U44" s="11"/>
      <c r="V44" s="171" t="s">
        <v>33</v>
      </c>
      <c r="W44" s="133"/>
      <c r="X44" s="133"/>
      <c r="Y44" s="133"/>
      <c r="Z44" s="163"/>
      <c r="AA44" s="163"/>
      <c r="AB44" s="162"/>
      <c r="AC44" s="162"/>
      <c r="AD44" s="162"/>
      <c r="AE44" s="162"/>
      <c r="AF44" s="162"/>
      <c r="AG44" s="162"/>
      <c r="AH44" s="163"/>
      <c r="AI44" s="163"/>
      <c r="AJ44" s="13"/>
      <c r="AK44" s="13"/>
      <c r="AL44" s="13"/>
      <c r="AM44" s="14"/>
      <c r="AQ44" s="1" t="s">
        <v>8</v>
      </c>
    </row>
    <row r="45" spans="2:43" ht="51" customHeight="1" thickBot="1">
      <c r="B45" s="164" t="s">
        <v>66</v>
      </c>
      <c r="C45" s="60"/>
      <c r="D45" s="60"/>
      <c r="E45" s="60"/>
      <c r="F45" s="60"/>
      <c r="G45" s="60"/>
      <c r="H45" s="60" t="s">
        <v>17</v>
      </c>
      <c r="I45" s="159"/>
      <c r="J45" s="149">
        <f t="shared" si="0"/>
        <v>50000000</v>
      </c>
      <c r="K45" s="150"/>
      <c r="L45" s="150"/>
      <c r="M45" s="150"/>
      <c r="N45" s="150"/>
      <c r="O45" s="150"/>
      <c r="P45" s="150"/>
      <c r="Q45" s="150"/>
      <c r="R45" s="150"/>
      <c r="S45" s="151"/>
      <c r="V45" s="152"/>
      <c r="W45" s="153"/>
      <c r="X45" s="153"/>
      <c r="Y45" s="153"/>
      <c r="Z45" s="153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2"/>
      <c r="AQ45" s="1"/>
    </row>
    <row r="46" spans="2:43" ht="51" customHeight="1" thickBot="1">
      <c r="B46" s="157" t="s">
        <v>36</v>
      </c>
      <c r="C46" s="147"/>
      <c r="D46" s="147"/>
      <c r="E46" s="158" t="str">
        <f>E14&amp;""</f>
        <v>90</v>
      </c>
      <c r="F46" s="158"/>
      <c r="G46" s="16" t="s">
        <v>35</v>
      </c>
      <c r="H46" s="60" t="s">
        <v>18</v>
      </c>
      <c r="I46" s="159"/>
      <c r="J46" s="149">
        <f t="shared" si="0"/>
        <v>45000000</v>
      </c>
      <c r="K46" s="150"/>
      <c r="L46" s="150"/>
      <c r="M46" s="150"/>
      <c r="N46" s="150"/>
      <c r="O46" s="150"/>
      <c r="P46" s="150"/>
      <c r="Q46" s="150"/>
      <c r="R46" s="150"/>
      <c r="S46" s="151"/>
      <c r="V46" s="152"/>
      <c r="W46" s="153"/>
      <c r="X46" s="153"/>
      <c r="Y46" s="153"/>
      <c r="Z46" s="153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2"/>
      <c r="AQ46" s="1"/>
    </row>
    <row r="47" spans="2:43" ht="51" customHeight="1" thickBot="1">
      <c r="B47" s="160" t="s">
        <v>67</v>
      </c>
      <c r="C47" s="161"/>
      <c r="D47" s="161"/>
      <c r="E47" s="161"/>
      <c r="F47" s="161"/>
      <c r="G47" s="161"/>
      <c r="H47" s="60" t="s">
        <v>19</v>
      </c>
      <c r="I47" s="159"/>
      <c r="J47" s="149">
        <f t="shared" si="0"/>
        <v>5000000</v>
      </c>
      <c r="K47" s="150"/>
      <c r="L47" s="150"/>
      <c r="M47" s="150"/>
      <c r="N47" s="150"/>
      <c r="O47" s="150"/>
      <c r="P47" s="150"/>
      <c r="Q47" s="150"/>
      <c r="R47" s="150"/>
      <c r="S47" s="151"/>
      <c r="V47" s="152"/>
      <c r="W47" s="153"/>
      <c r="X47" s="153"/>
      <c r="Y47" s="153"/>
      <c r="Z47" s="153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2"/>
      <c r="AQ47" s="1"/>
    </row>
    <row r="48" spans="2:43" ht="51" customHeight="1" thickBot="1">
      <c r="B48" s="145" t="s">
        <v>69</v>
      </c>
      <c r="C48" s="146"/>
      <c r="D48" s="146"/>
      <c r="E48" s="146"/>
      <c r="F48" s="146"/>
      <c r="G48" s="147" t="s">
        <v>20</v>
      </c>
      <c r="H48" s="147"/>
      <c r="I48" s="148"/>
      <c r="J48" s="149">
        <f t="shared" si="0"/>
        <v>40000000</v>
      </c>
      <c r="K48" s="150"/>
      <c r="L48" s="150"/>
      <c r="M48" s="150"/>
      <c r="N48" s="150"/>
      <c r="O48" s="150"/>
      <c r="P48" s="150"/>
      <c r="Q48" s="150"/>
      <c r="R48" s="150"/>
      <c r="S48" s="151"/>
      <c r="V48" s="152"/>
      <c r="W48" s="153"/>
      <c r="X48" s="153"/>
      <c r="Y48" s="153"/>
      <c r="Z48" s="153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2"/>
      <c r="AQ48" s="1"/>
    </row>
    <row r="49" spans="2:39" ht="51" customHeight="1" thickBot="1">
      <c r="B49" s="154" t="s">
        <v>68</v>
      </c>
      <c r="C49" s="155"/>
      <c r="D49" s="155"/>
      <c r="E49" s="155"/>
      <c r="F49" s="155"/>
      <c r="G49" s="156">
        <v>0.1</v>
      </c>
      <c r="H49" s="147"/>
      <c r="I49" s="148"/>
      <c r="J49" s="149">
        <f t="shared" si="0"/>
        <v>4000000</v>
      </c>
      <c r="K49" s="150"/>
      <c r="L49" s="150"/>
      <c r="M49" s="150"/>
      <c r="N49" s="150"/>
      <c r="O49" s="150"/>
      <c r="P49" s="150"/>
      <c r="Q49" s="150"/>
      <c r="R49" s="150"/>
      <c r="S49" s="151"/>
      <c r="V49" s="152"/>
      <c r="W49" s="153"/>
      <c r="X49" s="153"/>
      <c r="Y49" s="153"/>
      <c r="Z49" s="153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2"/>
    </row>
    <row r="50" spans="22:39" ht="39.75" customHeight="1">
      <c r="V50" s="133"/>
      <c r="W50" s="133"/>
      <c r="X50" s="133"/>
      <c r="Y50" s="133"/>
      <c r="Z50" s="133"/>
      <c r="AA50" s="133"/>
      <c r="AB50" s="133"/>
      <c r="AC50" s="133"/>
      <c r="AD50" s="38">
        <f aca="true" t="shared" si="1" ref="AD50:AM50">AD18&amp;""</f>
      </c>
      <c r="AE50" s="38">
        <f t="shared" si="1"/>
      </c>
      <c r="AF50" s="38">
        <f t="shared" si="1"/>
      </c>
      <c r="AG50" s="38">
        <f t="shared" si="1"/>
      </c>
      <c r="AH50" s="38">
        <f t="shared" si="1"/>
      </c>
      <c r="AI50" s="38">
        <f t="shared" si="1"/>
      </c>
      <c r="AJ50" s="38">
        <f t="shared" si="1"/>
      </c>
      <c r="AK50" s="38">
        <f t="shared" si="1"/>
      </c>
      <c r="AL50" s="38">
        <f t="shared" si="1"/>
      </c>
      <c r="AM50" s="38">
        <f t="shared" si="1"/>
      </c>
    </row>
    <row r="51" ht="15.75" customHeight="1" thickBot="1">
      <c r="AQ51" s="1"/>
    </row>
    <row r="52" spans="2:39" ht="49.5" customHeight="1" thickTop="1">
      <c r="B52" s="134" t="s">
        <v>22</v>
      </c>
      <c r="C52" s="135"/>
      <c r="D52" s="135"/>
      <c r="E52" s="135"/>
      <c r="F52" s="135"/>
      <c r="G52" s="135"/>
      <c r="H52" s="135"/>
      <c r="I52" s="136"/>
      <c r="J52" s="83" t="s">
        <v>72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1" t="s">
        <v>73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7"/>
    </row>
    <row r="53" spans="2:39" ht="19.5" customHeight="1" thickBot="1">
      <c r="B53" s="137"/>
      <c r="C53" s="138"/>
      <c r="D53" s="138"/>
      <c r="E53" s="138"/>
      <c r="F53" s="138"/>
      <c r="G53" s="138"/>
      <c r="H53" s="138"/>
      <c r="I53" s="139"/>
      <c r="J53" s="140" t="s">
        <v>23</v>
      </c>
      <c r="K53" s="141"/>
      <c r="L53" s="142"/>
      <c r="M53" s="140" t="s">
        <v>42</v>
      </c>
      <c r="N53" s="141"/>
      <c r="O53" s="141"/>
      <c r="P53" s="140" t="s">
        <v>24</v>
      </c>
      <c r="Q53" s="141"/>
      <c r="R53" s="141"/>
      <c r="S53" s="141"/>
      <c r="T53" s="141"/>
      <c r="U53" s="141"/>
      <c r="V53" s="141"/>
      <c r="W53" s="141"/>
      <c r="X53" s="143"/>
      <c r="Y53" s="144" t="s">
        <v>23</v>
      </c>
      <c r="Z53" s="141"/>
      <c r="AA53" s="142"/>
      <c r="AB53" s="140" t="s">
        <v>42</v>
      </c>
      <c r="AC53" s="141"/>
      <c r="AD53" s="141"/>
      <c r="AE53" s="140" t="s">
        <v>24</v>
      </c>
      <c r="AF53" s="141"/>
      <c r="AG53" s="141"/>
      <c r="AH53" s="141"/>
      <c r="AI53" s="141"/>
      <c r="AJ53" s="141"/>
      <c r="AK53" s="141"/>
      <c r="AL53" s="141"/>
      <c r="AM53" s="143"/>
    </row>
    <row r="54" spans="2:39" ht="39.75" customHeight="1">
      <c r="B54" s="126" t="str">
        <f>B22&amp;""</f>
        <v>仮設工事</v>
      </c>
      <c r="C54" s="127"/>
      <c r="D54" s="127"/>
      <c r="E54" s="127"/>
      <c r="F54" s="127"/>
      <c r="G54" s="127"/>
      <c r="H54" s="127"/>
      <c r="I54" s="128"/>
      <c r="J54" s="129" t="str">
        <f>J22&amp;""</f>
        <v>1</v>
      </c>
      <c r="K54" s="130"/>
      <c r="L54" s="130"/>
      <c r="M54" s="130" t="str">
        <f>M22&amp;""</f>
        <v>式</v>
      </c>
      <c r="N54" s="130"/>
      <c r="O54" s="131"/>
      <c r="P54" s="123">
        <f aca="true" t="shared" si="2" ref="P54:P59">IF(P22&gt;0,P22,"")</f>
        <v>100000000</v>
      </c>
      <c r="Q54" s="124"/>
      <c r="R54" s="124"/>
      <c r="S54" s="124"/>
      <c r="T54" s="124"/>
      <c r="U54" s="124"/>
      <c r="V54" s="124"/>
      <c r="W54" s="124"/>
      <c r="X54" s="125"/>
      <c r="Y54" s="132" t="str">
        <f>Y22&amp;""</f>
        <v>10</v>
      </c>
      <c r="Z54" s="130"/>
      <c r="AA54" s="131"/>
      <c r="AB54" s="129" t="str">
        <f>AB22&amp;""</f>
        <v>%</v>
      </c>
      <c r="AC54" s="130"/>
      <c r="AD54" s="131"/>
      <c r="AE54" s="123">
        <f aca="true" t="shared" si="3" ref="AE54:AE59">IF(AE22&gt;0,AE22,"")</f>
        <v>10000000</v>
      </c>
      <c r="AF54" s="124"/>
      <c r="AG54" s="124"/>
      <c r="AH54" s="124"/>
      <c r="AI54" s="124"/>
      <c r="AJ54" s="124"/>
      <c r="AK54" s="124"/>
      <c r="AL54" s="124"/>
      <c r="AM54" s="125"/>
    </row>
    <row r="55" spans="2:39" ht="39.75" customHeight="1">
      <c r="B55" s="116" t="str">
        <f>B23&amp;""</f>
        <v>基礎工事</v>
      </c>
      <c r="C55" s="117"/>
      <c r="D55" s="117"/>
      <c r="E55" s="117"/>
      <c r="F55" s="117"/>
      <c r="G55" s="117"/>
      <c r="H55" s="117"/>
      <c r="I55" s="118"/>
      <c r="J55" s="119" t="str">
        <f>J23&amp;""</f>
        <v>1</v>
      </c>
      <c r="K55" s="120"/>
      <c r="L55" s="120"/>
      <c r="M55" s="120" t="str">
        <f>M23&amp;""</f>
        <v>式</v>
      </c>
      <c r="N55" s="120"/>
      <c r="O55" s="121"/>
      <c r="P55" s="101">
        <f t="shared" si="2"/>
        <v>100000000</v>
      </c>
      <c r="Q55" s="102"/>
      <c r="R55" s="102"/>
      <c r="S55" s="102"/>
      <c r="T55" s="102"/>
      <c r="U55" s="102"/>
      <c r="V55" s="102"/>
      <c r="W55" s="102"/>
      <c r="X55" s="103"/>
      <c r="Y55" s="122" t="str">
        <f>Y23&amp;""</f>
        <v>10</v>
      </c>
      <c r="Z55" s="120"/>
      <c r="AA55" s="121"/>
      <c r="AB55" s="119" t="str">
        <f>AB23&amp;""</f>
        <v>%</v>
      </c>
      <c r="AC55" s="120"/>
      <c r="AD55" s="121"/>
      <c r="AE55" s="101">
        <f t="shared" si="3"/>
        <v>10000000</v>
      </c>
      <c r="AF55" s="102"/>
      <c r="AG55" s="102"/>
      <c r="AH55" s="102"/>
      <c r="AI55" s="102"/>
      <c r="AJ55" s="102"/>
      <c r="AK55" s="102"/>
      <c r="AL55" s="102"/>
      <c r="AM55" s="103"/>
    </row>
    <row r="56" spans="2:39" ht="39.75" customHeight="1">
      <c r="B56" s="116" t="str">
        <f>B24&amp;""</f>
        <v>立体駐車場本体工事</v>
      </c>
      <c r="C56" s="117"/>
      <c r="D56" s="117"/>
      <c r="E56" s="117"/>
      <c r="F56" s="117"/>
      <c r="G56" s="117"/>
      <c r="H56" s="117"/>
      <c r="I56" s="118"/>
      <c r="J56" s="119" t="str">
        <f>J24&amp;""</f>
        <v>1</v>
      </c>
      <c r="K56" s="120"/>
      <c r="L56" s="120"/>
      <c r="M56" s="120" t="str">
        <f>M24&amp;""</f>
        <v>式</v>
      </c>
      <c r="N56" s="120"/>
      <c r="O56" s="121"/>
      <c r="P56" s="101">
        <f t="shared" si="2"/>
        <v>100000000</v>
      </c>
      <c r="Q56" s="102"/>
      <c r="R56" s="102"/>
      <c r="S56" s="102"/>
      <c r="T56" s="102"/>
      <c r="U56" s="102"/>
      <c r="V56" s="102"/>
      <c r="W56" s="102"/>
      <c r="X56" s="103"/>
      <c r="Y56" s="122" t="str">
        <f>Y24&amp;""</f>
        <v>10</v>
      </c>
      <c r="Z56" s="120"/>
      <c r="AA56" s="121"/>
      <c r="AB56" s="119" t="str">
        <f>AB24&amp;""</f>
        <v>%</v>
      </c>
      <c r="AC56" s="120"/>
      <c r="AD56" s="121"/>
      <c r="AE56" s="101">
        <f t="shared" si="3"/>
        <v>10000000</v>
      </c>
      <c r="AF56" s="102"/>
      <c r="AG56" s="102"/>
      <c r="AH56" s="102"/>
      <c r="AI56" s="102"/>
      <c r="AJ56" s="102"/>
      <c r="AK56" s="102"/>
      <c r="AL56" s="102"/>
      <c r="AM56" s="103"/>
    </row>
    <row r="57" spans="2:39" ht="39.75" customHeight="1">
      <c r="B57" s="116" t="str">
        <f>B25&amp;""</f>
        <v>設備工事</v>
      </c>
      <c r="C57" s="117"/>
      <c r="D57" s="117"/>
      <c r="E57" s="117"/>
      <c r="F57" s="117"/>
      <c r="G57" s="117"/>
      <c r="H57" s="117"/>
      <c r="I57" s="118"/>
      <c r="J57" s="119" t="str">
        <f>J25&amp;""</f>
        <v>1</v>
      </c>
      <c r="K57" s="120"/>
      <c r="L57" s="120"/>
      <c r="M57" s="120" t="str">
        <f>M25&amp;""</f>
        <v>式</v>
      </c>
      <c r="N57" s="120"/>
      <c r="O57" s="121"/>
      <c r="P57" s="101">
        <f t="shared" si="2"/>
        <v>100000000</v>
      </c>
      <c r="Q57" s="102"/>
      <c r="R57" s="102"/>
      <c r="S57" s="102"/>
      <c r="T57" s="102"/>
      <c r="U57" s="102"/>
      <c r="V57" s="102"/>
      <c r="W57" s="102"/>
      <c r="X57" s="103"/>
      <c r="Y57" s="122" t="str">
        <f>Y25&amp;""</f>
        <v>10</v>
      </c>
      <c r="Z57" s="120"/>
      <c r="AA57" s="121"/>
      <c r="AB57" s="119" t="str">
        <f>AB25&amp;""</f>
        <v>%</v>
      </c>
      <c r="AC57" s="120"/>
      <c r="AD57" s="121"/>
      <c r="AE57" s="101">
        <f t="shared" si="3"/>
        <v>10000000</v>
      </c>
      <c r="AF57" s="102"/>
      <c r="AG57" s="102"/>
      <c r="AH57" s="102"/>
      <c r="AI57" s="102"/>
      <c r="AJ57" s="102"/>
      <c r="AK57" s="102"/>
      <c r="AL57" s="102"/>
      <c r="AM57" s="103"/>
    </row>
    <row r="58" spans="2:39" ht="39.75" customHeight="1">
      <c r="B58" s="116" t="str">
        <f>B26&amp;""</f>
        <v>仕上工事</v>
      </c>
      <c r="C58" s="117"/>
      <c r="D58" s="117"/>
      <c r="E58" s="117"/>
      <c r="F58" s="117"/>
      <c r="G58" s="117"/>
      <c r="H58" s="117"/>
      <c r="I58" s="118"/>
      <c r="J58" s="119" t="str">
        <f>J26&amp;""</f>
        <v>1</v>
      </c>
      <c r="K58" s="120"/>
      <c r="L58" s="120"/>
      <c r="M58" s="120" t="str">
        <f>M26&amp;""</f>
        <v>式</v>
      </c>
      <c r="N58" s="120"/>
      <c r="O58" s="121"/>
      <c r="P58" s="101">
        <f t="shared" si="2"/>
        <v>100000000</v>
      </c>
      <c r="Q58" s="102"/>
      <c r="R58" s="102"/>
      <c r="S58" s="102"/>
      <c r="T58" s="102"/>
      <c r="U58" s="102"/>
      <c r="V58" s="102"/>
      <c r="W58" s="102"/>
      <c r="X58" s="103"/>
      <c r="Y58" s="122" t="str">
        <f>Y26&amp;""</f>
        <v>10</v>
      </c>
      <c r="Z58" s="120"/>
      <c r="AA58" s="121"/>
      <c r="AB58" s="119" t="str">
        <f>AB26&amp;""</f>
        <v>%</v>
      </c>
      <c r="AC58" s="120"/>
      <c r="AD58" s="121"/>
      <c r="AE58" s="101">
        <f t="shared" si="3"/>
        <v>10000000</v>
      </c>
      <c r="AF58" s="102"/>
      <c r="AG58" s="102"/>
      <c r="AH58" s="102"/>
      <c r="AI58" s="102"/>
      <c r="AJ58" s="102"/>
      <c r="AK58" s="102"/>
      <c r="AL58" s="102"/>
      <c r="AM58" s="103"/>
    </row>
    <row r="59" spans="2:39" ht="39.75" customHeight="1" thickBot="1">
      <c r="B59" s="104" t="s">
        <v>41</v>
      </c>
      <c r="C59" s="105"/>
      <c r="D59" s="105"/>
      <c r="E59" s="105"/>
      <c r="F59" s="105"/>
      <c r="G59" s="105"/>
      <c r="H59" s="105"/>
      <c r="I59" s="106"/>
      <c r="J59" s="107"/>
      <c r="K59" s="108"/>
      <c r="L59" s="108"/>
      <c r="M59" s="108"/>
      <c r="N59" s="108"/>
      <c r="O59" s="109"/>
      <c r="P59" s="110">
        <f t="shared" si="2"/>
        <v>500000000</v>
      </c>
      <c r="Q59" s="111"/>
      <c r="R59" s="111"/>
      <c r="S59" s="111"/>
      <c r="T59" s="111"/>
      <c r="U59" s="111"/>
      <c r="V59" s="111"/>
      <c r="W59" s="111"/>
      <c r="X59" s="112"/>
      <c r="Y59" s="113" t="s">
        <v>71</v>
      </c>
      <c r="Z59" s="114"/>
      <c r="AA59" s="114"/>
      <c r="AB59" s="114"/>
      <c r="AC59" s="114"/>
      <c r="AD59" s="115"/>
      <c r="AE59" s="110">
        <f t="shared" si="3"/>
        <v>50000000</v>
      </c>
      <c r="AF59" s="111"/>
      <c r="AG59" s="111"/>
      <c r="AH59" s="111"/>
      <c r="AI59" s="111"/>
      <c r="AJ59" s="111"/>
      <c r="AK59" s="111"/>
      <c r="AL59" s="111"/>
      <c r="AM59" s="112"/>
    </row>
    <row r="60" ht="19.5" customHeight="1" thickBot="1" thickTop="1"/>
    <row r="61" spans="2:40" ht="49.5" customHeight="1" thickTop="1">
      <c r="B61" s="81" t="s">
        <v>26</v>
      </c>
      <c r="C61" s="82"/>
      <c r="D61" s="82"/>
      <c r="E61" s="82"/>
      <c r="F61" s="82"/>
      <c r="G61" s="82"/>
      <c r="H61" s="82"/>
      <c r="I61" s="82"/>
      <c r="J61" s="83" t="s">
        <v>28</v>
      </c>
      <c r="K61" s="82"/>
      <c r="L61" s="82"/>
      <c r="M61" s="82"/>
      <c r="N61" s="82"/>
      <c r="O61" s="82"/>
      <c r="P61" s="82"/>
      <c r="Q61" s="82"/>
      <c r="R61" s="82"/>
      <c r="S61" s="82"/>
      <c r="T61" s="84" t="s">
        <v>29</v>
      </c>
      <c r="U61" s="85"/>
      <c r="V61" s="86"/>
      <c r="W61" s="83" t="s">
        <v>30</v>
      </c>
      <c r="X61" s="82"/>
      <c r="Y61" s="82"/>
      <c r="Z61" s="82"/>
      <c r="AA61" s="82"/>
      <c r="AB61" s="82"/>
      <c r="AC61" s="87"/>
      <c r="AE61" s="40"/>
      <c r="AF61" s="40"/>
      <c r="AG61" s="40"/>
      <c r="AH61" s="40"/>
      <c r="AI61" s="41"/>
      <c r="AJ61" s="88"/>
      <c r="AK61" s="89"/>
      <c r="AL61" s="89"/>
      <c r="AM61" s="90"/>
      <c r="AN61" s="42"/>
    </row>
    <row r="62" spans="2:40" ht="34.5" customHeight="1" thickBot="1">
      <c r="B62" s="91" t="str">
        <f>B30&amp;""</f>
        <v>福岡銀行</v>
      </c>
      <c r="C62" s="92"/>
      <c r="D62" s="92"/>
      <c r="E62" s="92"/>
      <c r="F62" s="92"/>
      <c r="G62" s="92"/>
      <c r="H62" s="92"/>
      <c r="I62" s="92"/>
      <c r="J62" s="93" t="str">
        <f>J30&amp;""</f>
        <v>博多駅前</v>
      </c>
      <c r="K62" s="94"/>
      <c r="L62" s="94"/>
      <c r="M62" s="94"/>
      <c r="N62" s="94"/>
      <c r="O62" s="94"/>
      <c r="P62" s="94"/>
      <c r="Q62" s="94"/>
      <c r="R62" s="52" t="str">
        <f>R30&amp;""</f>
        <v>支</v>
      </c>
      <c r="S62" s="22" t="s">
        <v>27</v>
      </c>
      <c r="T62" s="95" t="str">
        <f>T30&amp;""</f>
        <v>普通</v>
      </c>
      <c r="U62" s="96"/>
      <c r="V62" s="97"/>
      <c r="W62" s="98" t="str">
        <f>W30&amp;""</f>
        <v>1234567</v>
      </c>
      <c r="X62" s="99"/>
      <c r="Y62" s="99"/>
      <c r="Z62" s="99"/>
      <c r="AA62" s="99"/>
      <c r="AB62" s="99"/>
      <c r="AC62" s="100"/>
      <c r="AI62" s="41"/>
      <c r="AJ62" s="43"/>
      <c r="AK62" s="44"/>
      <c r="AL62" s="44"/>
      <c r="AM62" s="45"/>
      <c r="AN62" s="42"/>
    </row>
    <row r="63" spans="2:40" ht="28.5" customHeight="1">
      <c r="B63" s="70" t="s">
        <v>6</v>
      </c>
      <c r="C63" s="71"/>
      <c r="D63" s="71"/>
      <c r="E63" s="71"/>
      <c r="F63" s="72"/>
      <c r="G63" s="73" t="str">
        <f>G31&amp;""</f>
        <v>アイウエオカキク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5"/>
      <c r="AI63" s="41"/>
      <c r="AJ63" s="42"/>
      <c r="AM63" s="41"/>
      <c r="AN63" s="42"/>
    </row>
    <row r="64" spans="2:40" ht="20.25" customHeight="1" thickBot="1">
      <c r="B64" s="79" t="s">
        <v>25</v>
      </c>
      <c r="C64" s="80"/>
      <c r="D64" s="80"/>
      <c r="E64" s="80"/>
      <c r="F64" s="80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8"/>
      <c r="AI64" s="41"/>
      <c r="AJ64" s="46"/>
      <c r="AK64" s="47"/>
      <c r="AL64" s="47"/>
      <c r="AM64" s="48"/>
      <c r="AN64" s="42"/>
    </row>
    <row r="65" ht="22.5" customHeight="1" thickTop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</sheetData>
  <sheetProtection sheet="1" selectLockedCells="1"/>
  <mergeCells count="268">
    <mergeCell ref="AL4:AM4"/>
    <mergeCell ref="AK5:AP5"/>
    <mergeCell ref="AA5:AJ5"/>
    <mergeCell ref="Q1:Y1"/>
    <mergeCell ref="AC1:AF1"/>
    <mergeCell ref="AH1:AI1"/>
    <mergeCell ref="AK1:AL1"/>
    <mergeCell ref="Q2:Y2"/>
    <mergeCell ref="AC2:AE2"/>
    <mergeCell ref="AF2:AM2"/>
    <mergeCell ref="V5:Y5"/>
    <mergeCell ref="B6:E6"/>
    <mergeCell ref="F6:J6"/>
    <mergeCell ref="V6:W6"/>
    <mergeCell ref="X6:Y6"/>
    <mergeCell ref="AA6:AB6"/>
    <mergeCell ref="B3:R3"/>
    <mergeCell ref="AB3:AC3"/>
    <mergeCell ref="C4:O4"/>
    <mergeCell ref="V4:Y4"/>
    <mergeCell ref="Z4:AK4"/>
    <mergeCell ref="V9:X9"/>
    <mergeCell ref="Y9:AB9"/>
    <mergeCell ref="AD9:AF9"/>
    <mergeCell ref="AH9:AM9"/>
    <mergeCell ref="B10:I10"/>
    <mergeCell ref="J10:S10"/>
    <mergeCell ref="V10:AM10"/>
    <mergeCell ref="B7:E7"/>
    <mergeCell ref="F7:S7"/>
    <mergeCell ref="V7:X7"/>
    <mergeCell ref="Y7:AM7"/>
    <mergeCell ref="V8:X8"/>
    <mergeCell ref="Y8:AB8"/>
    <mergeCell ref="AD8:AF8"/>
    <mergeCell ref="AH8:AM8"/>
    <mergeCell ref="B8:E9"/>
    <mergeCell ref="F8:I9"/>
    <mergeCell ref="J8:J9"/>
    <mergeCell ref="K8:L9"/>
    <mergeCell ref="M8:M9"/>
    <mergeCell ref="N8:O9"/>
    <mergeCell ref="P8:P9"/>
    <mergeCell ref="B14:D14"/>
    <mergeCell ref="E14:F14"/>
    <mergeCell ref="H14:I14"/>
    <mergeCell ref="J14:S14"/>
    <mergeCell ref="V14:Z14"/>
    <mergeCell ref="AA14:AM14"/>
    <mergeCell ref="B12:I12"/>
    <mergeCell ref="J12:S12"/>
    <mergeCell ref="Z12:AA12"/>
    <mergeCell ref="AB12:AG12"/>
    <mergeCell ref="AH12:AI12"/>
    <mergeCell ref="B13:G13"/>
    <mergeCell ref="H13:I13"/>
    <mergeCell ref="J13:S13"/>
    <mergeCell ref="V13:Z13"/>
    <mergeCell ref="AA13:AM13"/>
    <mergeCell ref="B17:F17"/>
    <mergeCell ref="G17:I17"/>
    <mergeCell ref="J17:S17"/>
    <mergeCell ref="V17:Z17"/>
    <mergeCell ref="AA17:AM17"/>
    <mergeCell ref="V18:Z18"/>
    <mergeCell ref="AA18:AM18"/>
    <mergeCell ref="B15:G15"/>
    <mergeCell ref="H15:I15"/>
    <mergeCell ref="J15:S15"/>
    <mergeCell ref="V15:Z15"/>
    <mergeCell ref="AA15:AM15"/>
    <mergeCell ref="B16:F16"/>
    <mergeCell ref="G16:I16"/>
    <mergeCell ref="J16:S16"/>
    <mergeCell ref="V16:Z16"/>
    <mergeCell ref="AA16:AM16"/>
    <mergeCell ref="B18:S18"/>
    <mergeCell ref="B20:I21"/>
    <mergeCell ref="J20:X20"/>
    <mergeCell ref="Y20:AM20"/>
    <mergeCell ref="J21:L21"/>
    <mergeCell ref="M21:O21"/>
    <mergeCell ref="P21:X21"/>
    <mergeCell ref="Y21:AA21"/>
    <mergeCell ref="AB21:AD21"/>
    <mergeCell ref="AE21:AM21"/>
    <mergeCell ref="AE22:AM22"/>
    <mergeCell ref="B23:I23"/>
    <mergeCell ref="J23:L23"/>
    <mergeCell ref="M23:O23"/>
    <mergeCell ref="P23:X23"/>
    <mergeCell ref="Y23:AA23"/>
    <mergeCell ref="AB23:AD23"/>
    <mergeCell ref="AE23:AM23"/>
    <mergeCell ref="B22:I22"/>
    <mergeCell ref="J22:L22"/>
    <mergeCell ref="M22:O22"/>
    <mergeCell ref="P22:X22"/>
    <mergeCell ref="Y22:AA22"/>
    <mergeCell ref="AB22:AD22"/>
    <mergeCell ref="AE24:AM24"/>
    <mergeCell ref="B25:I25"/>
    <mergeCell ref="J25:L25"/>
    <mergeCell ref="M25:O25"/>
    <mergeCell ref="P25:X25"/>
    <mergeCell ref="Y25:AA25"/>
    <mergeCell ref="AB25:AD25"/>
    <mergeCell ref="AE25:AM25"/>
    <mergeCell ref="B24:I24"/>
    <mergeCell ref="J24:L24"/>
    <mergeCell ref="M24:O24"/>
    <mergeCell ref="P24:X24"/>
    <mergeCell ref="Y24:AA24"/>
    <mergeCell ref="AB24:AD24"/>
    <mergeCell ref="AE26:AM26"/>
    <mergeCell ref="B27:I27"/>
    <mergeCell ref="J27:O27"/>
    <mergeCell ref="P27:X27"/>
    <mergeCell ref="Y27:AD27"/>
    <mergeCell ref="AE27:AM27"/>
    <mergeCell ref="B26:I26"/>
    <mergeCell ref="J26:L26"/>
    <mergeCell ref="M26:O26"/>
    <mergeCell ref="P26:X26"/>
    <mergeCell ref="Y26:AA26"/>
    <mergeCell ref="AB26:AD26"/>
    <mergeCell ref="B31:F31"/>
    <mergeCell ref="G31:AC32"/>
    <mergeCell ref="B32:F32"/>
    <mergeCell ref="Q33:Y33"/>
    <mergeCell ref="AC33:AF33"/>
    <mergeCell ref="AH33:AI33"/>
    <mergeCell ref="AB28:AM28"/>
    <mergeCell ref="B29:I29"/>
    <mergeCell ref="J29:S29"/>
    <mergeCell ref="T29:V29"/>
    <mergeCell ref="W29:AC29"/>
    <mergeCell ref="B30:I30"/>
    <mergeCell ref="J30:Q30"/>
    <mergeCell ref="T30:V30"/>
    <mergeCell ref="W30:AC30"/>
    <mergeCell ref="C36:O36"/>
    <mergeCell ref="V36:Y36"/>
    <mergeCell ref="Z36:AK36"/>
    <mergeCell ref="AL36:AM36"/>
    <mergeCell ref="V37:Y37"/>
    <mergeCell ref="AK33:AL33"/>
    <mergeCell ref="Q34:Y34"/>
    <mergeCell ref="AC34:AE34"/>
    <mergeCell ref="AF34:AM34"/>
    <mergeCell ref="B35:R35"/>
    <mergeCell ref="AB35:AC35"/>
    <mergeCell ref="AA37:AM37"/>
    <mergeCell ref="V40:X40"/>
    <mergeCell ref="Y40:AB40"/>
    <mergeCell ref="AD40:AF40"/>
    <mergeCell ref="AH40:AM40"/>
    <mergeCell ref="V41:X41"/>
    <mergeCell ref="Y41:AB41"/>
    <mergeCell ref="AD41:AF41"/>
    <mergeCell ref="AH41:AM41"/>
    <mergeCell ref="B38:E38"/>
    <mergeCell ref="F38:J38"/>
    <mergeCell ref="V38:W38"/>
    <mergeCell ref="X38:Y38"/>
    <mergeCell ref="AA38:AB38"/>
    <mergeCell ref="B39:E39"/>
    <mergeCell ref="F39:S39"/>
    <mergeCell ref="V39:X39"/>
    <mergeCell ref="Y39:AM39"/>
    <mergeCell ref="B40:E41"/>
    <mergeCell ref="F40:I41"/>
    <mergeCell ref="J40:J41"/>
    <mergeCell ref="K40:L41"/>
    <mergeCell ref="M40:M41"/>
    <mergeCell ref="N40:O41"/>
    <mergeCell ref="P40:P41"/>
    <mergeCell ref="AB44:AG44"/>
    <mergeCell ref="AH44:AI44"/>
    <mergeCell ref="B45:G45"/>
    <mergeCell ref="H45:I45"/>
    <mergeCell ref="J45:S45"/>
    <mergeCell ref="V45:Z45"/>
    <mergeCell ref="B42:I42"/>
    <mergeCell ref="J42:S42"/>
    <mergeCell ref="B44:I44"/>
    <mergeCell ref="J44:S44"/>
    <mergeCell ref="V44:Y44"/>
    <mergeCell ref="Z44:AA44"/>
    <mergeCell ref="B48:F48"/>
    <mergeCell ref="G48:I48"/>
    <mergeCell ref="J48:S48"/>
    <mergeCell ref="V48:Z48"/>
    <mergeCell ref="B49:F49"/>
    <mergeCell ref="G49:I49"/>
    <mergeCell ref="J49:S49"/>
    <mergeCell ref="V49:Z49"/>
    <mergeCell ref="B46:D46"/>
    <mergeCell ref="E46:F46"/>
    <mergeCell ref="H46:I46"/>
    <mergeCell ref="J46:S46"/>
    <mergeCell ref="V46:Z46"/>
    <mergeCell ref="B47:G47"/>
    <mergeCell ref="H47:I47"/>
    <mergeCell ref="J47:S47"/>
    <mergeCell ref="V47:Z47"/>
    <mergeCell ref="V50:AC50"/>
    <mergeCell ref="B52:I53"/>
    <mergeCell ref="J52:X52"/>
    <mergeCell ref="Y52:AM52"/>
    <mergeCell ref="J53:L53"/>
    <mergeCell ref="M53:O53"/>
    <mergeCell ref="P53:X53"/>
    <mergeCell ref="Y53:AA53"/>
    <mergeCell ref="AB53:AD53"/>
    <mergeCell ref="AE53:AM53"/>
    <mergeCell ref="AE54:AM54"/>
    <mergeCell ref="B55:I55"/>
    <mergeCell ref="J55:L55"/>
    <mergeCell ref="M55:O55"/>
    <mergeCell ref="P55:X55"/>
    <mergeCell ref="Y55:AA55"/>
    <mergeCell ref="AB55:AD55"/>
    <mergeCell ref="AE55:AM55"/>
    <mergeCell ref="B54:I54"/>
    <mergeCell ref="J54:L54"/>
    <mergeCell ref="M54:O54"/>
    <mergeCell ref="P54:X54"/>
    <mergeCell ref="Y54:AA54"/>
    <mergeCell ref="AB54:AD54"/>
    <mergeCell ref="AE56:AM56"/>
    <mergeCell ref="B57:I57"/>
    <mergeCell ref="J57:L57"/>
    <mergeCell ref="M57:O57"/>
    <mergeCell ref="P57:X57"/>
    <mergeCell ref="Y57:AA57"/>
    <mergeCell ref="AB57:AD57"/>
    <mergeCell ref="AE57:AM57"/>
    <mergeCell ref="B56:I56"/>
    <mergeCell ref="J56:L56"/>
    <mergeCell ref="M56:O56"/>
    <mergeCell ref="P56:X56"/>
    <mergeCell ref="Y56:AA56"/>
    <mergeCell ref="AB56:AD56"/>
    <mergeCell ref="AJ61:AM61"/>
    <mergeCell ref="AE58:AM58"/>
    <mergeCell ref="B59:I59"/>
    <mergeCell ref="J59:O59"/>
    <mergeCell ref="P59:X59"/>
    <mergeCell ref="Y59:AD59"/>
    <mergeCell ref="AE59:AM59"/>
    <mergeCell ref="B58:I58"/>
    <mergeCell ref="J58:L58"/>
    <mergeCell ref="M58:O58"/>
    <mergeCell ref="P58:X58"/>
    <mergeCell ref="Y58:AA58"/>
    <mergeCell ref="AB58:AD58"/>
    <mergeCell ref="B64:F64"/>
    <mergeCell ref="B62:I62"/>
    <mergeCell ref="J62:Q62"/>
    <mergeCell ref="T62:V62"/>
    <mergeCell ref="W62:AC62"/>
    <mergeCell ref="B63:F63"/>
    <mergeCell ref="G63:AC64"/>
    <mergeCell ref="B61:I61"/>
    <mergeCell ref="J61:S61"/>
    <mergeCell ref="T61:V61"/>
    <mergeCell ref="W61:AC61"/>
  </mergeCells>
  <conditionalFormatting sqref="V10:AM10">
    <cfRule type="expression" priority="1" dxfId="2">
      <formula>$AQ$29&lt;12</formula>
    </cfRule>
  </conditionalFormatting>
  <printOptions horizontalCentered="1" verticalCentered="1"/>
  <pageMargins left="0.1968503937007874" right="0.1968503937007874" top="0.5511811023622047" bottom="0.5905511811023623" header="0" footer="0.11811023622047245"/>
  <pageSetup horizontalDpi="300" verticalDpi="300" orientation="portrait" paperSize="9" scale="65" r:id="rId1"/>
  <rowBreaks count="1" manualBreakCount="1">
    <brk id="3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林 瑞樹</cp:lastModifiedBy>
  <cp:lastPrinted>2023-09-21T23:58:10Z</cp:lastPrinted>
  <dcterms:created xsi:type="dcterms:W3CDTF">2016-06-06T05:51:36Z</dcterms:created>
  <dcterms:modified xsi:type="dcterms:W3CDTF">2024-01-10T02:16:43Z</dcterms:modified>
  <cp:category/>
  <cp:version/>
  <cp:contentType/>
  <cp:contentStatus/>
</cp:coreProperties>
</file>