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66\Downloads\"/>
    </mc:Choice>
  </mc:AlternateContent>
  <xr:revisionPtr revIDLastSave="0" documentId="13_ncr:1_{135B098D-A23A-485D-A8ED-4066C510BCA9}" xr6:coauthVersionLast="47" xr6:coauthVersionMax="47" xr10:uidLastSave="{00000000-0000-0000-0000-000000000000}"/>
  <bookViews>
    <workbookView xWindow="-110" yWindow="-110" windowWidth="19420" windowHeight="10420" tabRatio="828" xr2:uid="{00000000-000D-0000-FFFF-FFFF00000000}"/>
  </bookViews>
  <sheets>
    <sheet name="請求書用紙エクセル版V15.2" sheetId="23" r:id="rId1"/>
    <sheet name="請求書用紙エクセル版V15.2 (入力例)" sheetId="22" r:id="rId2"/>
  </sheets>
  <definedNames>
    <definedName name="_xlnm.Print_Area" localSheetId="0">請求書用紙エクセル版V15.2!$A$1:$AP$64</definedName>
    <definedName name="_xlnm.Print_Area" localSheetId="1">'請求書用紙エクセル版V15.2 (入力例)'!$A$1:$AP$64</definedName>
  </definedNames>
  <calcPr calcId="191029"/>
  <customWorkbookViews>
    <customWorkbookView name="FJ-USER - 個人用ビュー" guid="{ECF75AF3-BDBD-4256-B864-B19E9EADBEFA}" mergeInterval="0" personalView="1" maximized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22" l="1"/>
  <c r="N40" i="22"/>
  <c r="K40" i="22"/>
  <c r="F40" i="22"/>
  <c r="N40" i="23"/>
  <c r="K40" i="23"/>
  <c r="F40" i="23"/>
  <c r="J44" i="23"/>
  <c r="Y39" i="23"/>
  <c r="AQ12" i="23"/>
  <c r="AE23" i="22"/>
  <c r="AB23" i="22"/>
  <c r="AB22" i="23"/>
  <c r="AB54" i="23" s="1"/>
  <c r="AE26" i="22"/>
  <c r="AE25" i="22"/>
  <c r="AE24" i="22"/>
  <c r="G63" i="23"/>
  <c r="W62" i="23"/>
  <c r="T62" i="23"/>
  <c r="R62" i="23"/>
  <c r="J62" i="23"/>
  <c r="B62" i="23"/>
  <c r="Y58" i="23"/>
  <c r="P58" i="23"/>
  <c r="M58" i="23"/>
  <c r="J58" i="23"/>
  <c r="B58" i="23"/>
  <c r="Y57" i="23"/>
  <c r="P57" i="23"/>
  <c r="M57" i="23"/>
  <c r="J57" i="23"/>
  <c r="B57" i="23"/>
  <c r="Y56" i="23"/>
  <c r="P56" i="23"/>
  <c r="M56" i="23"/>
  <c r="J56" i="23"/>
  <c r="B56" i="23"/>
  <c r="Y55" i="23"/>
  <c r="P55" i="23"/>
  <c r="M55" i="23"/>
  <c r="J55" i="23"/>
  <c r="B55" i="23"/>
  <c r="Y54" i="23"/>
  <c r="P54" i="23"/>
  <c r="M54" i="23"/>
  <c r="J54" i="23"/>
  <c r="B54" i="23"/>
  <c r="AM50" i="23"/>
  <c r="AL50" i="23"/>
  <c r="AK50" i="23"/>
  <c r="AJ50" i="23"/>
  <c r="AI50" i="23"/>
  <c r="AH50" i="23"/>
  <c r="AG50" i="23"/>
  <c r="AF50" i="23"/>
  <c r="AE50" i="23"/>
  <c r="AD50" i="23"/>
  <c r="J47" i="23"/>
  <c r="E46" i="23"/>
  <c r="AH41" i="23"/>
  <c r="AD41" i="23"/>
  <c r="Y41" i="23"/>
  <c r="AH40" i="23"/>
  <c r="AD40" i="23"/>
  <c r="Y40" i="23"/>
  <c r="F39" i="23"/>
  <c r="AA38" i="23"/>
  <c r="X38" i="23"/>
  <c r="F38" i="23"/>
  <c r="AA37" i="23"/>
  <c r="Z36" i="23"/>
  <c r="AF34" i="23"/>
  <c r="AK33" i="23"/>
  <c r="AH33" i="23"/>
  <c r="AC33" i="23"/>
  <c r="AQ28" i="23"/>
  <c r="P27" i="23"/>
  <c r="AQ27" i="23" s="1"/>
  <c r="AQ26" i="23"/>
  <c r="AE26" i="23"/>
  <c r="AE58" i="23" s="1"/>
  <c r="AB26" i="23"/>
  <c r="AB58" i="23" s="1"/>
  <c r="AQ25" i="23"/>
  <c r="AE25" i="23"/>
  <c r="AE57" i="23" s="1"/>
  <c r="AB25" i="23"/>
  <c r="AB57" i="23" s="1"/>
  <c r="AE24" i="23"/>
  <c r="AQ24" i="23" s="1"/>
  <c r="AB24" i="23"/>
  <c r="AB56" i="23" s="1"/>
  <c r="AE23" i="23"/>
  <c r="AQ23" i="23" s="1"/>
  <c r="AB23" i="23"/>
  <c r="AB55" i="23" s="1"/>
  <c r="AE22" i="23"/>
  <c r="AE54" i="23" s="1"/>
  <c r="AQ15" i="23"/>
  <c r="AQ14" i="23"/>
  <c r="AH5" i="23"/>
  <c r="AQ28" i="22"/>
  <c r="AE56" i="23" l="1"/>
  <c r="AQ22" i="23"/>
  <c r="P59" i="23"/>
  <c r="AE27" i="23"/>
  <c r="AE55" i="23"/>
  <c r="G63" i="22"/>
  <c r="W62" i="22"/>
  <c r="T62" i="22"/>
  <c r="R62" i="22"/>
  <c r="J62" i="22"/>
  <c r="B62" i="22"/>
  <c r="Y58" i="22"/>
  <c r="P58" i="22"/>
  <c r="M58" i="22"/>
  <c r="J58" i="22"/>
  <c r="B58" i="22"/>
  <c r="Y57" i="22"/>
  <c r="P57" i="22"/>
  <c r="M57" i="22"/>
  <c r="J57" i="22"/>
  <c r="B57" i="22"/>
  <c r="Y56" i="22"/>
  <c r="P56" i="22"/>
  <c r="M56" i="22"/>
  <c r="J56" i="22"/>
  <c r="B56" i="22"/>
  <c r="Y55" i="22"/>
  <c r="P55" i="22"/>
  <c r="M55" i="22"/>
  <c r="J55" i="22"/>
  <c r="B55" i="22"/>
  <c r="Y54" i="22"/>
  <c r="P54" i="22"/>
  <c r="M54" i="22"/>
  <c r="J54" i="22"/>
  <c r="B54" i="22"/>
  <c r="AM50" i="22"/>
  <c r="AL50" i="22"/>
  <c r="AK50" i="22"/>
  <c r="AJ50" i="22"/>
  <c r="AI50" i="22"/>
  <c r="AH50" i="22"/>
  <c r="AG50" i="22"/>
  <c r="AF50" i="22"/>
  <c r="AE50" i="22"/>
  <c r="AD50" i="22"/>
  <c r="J47" i="22"/>
  <c r="E46" i="22"/>
  <c r="J44" i="22"/>
  <c r="AH41" i="22"/>
  <c r="AD41" i="22"/>
  <c r="Y41" i="22"/>
  <c r="AH40" i="22"/>
  <c r="AD40" i="22"/>
  <c r="Y40" i="22"/>
  <c r="Y39" i="22"/>
  <c r="F39" i="22"/>
  <c r="AA38" i="22"/>
  <c r="X38" i="22"/>
  <c r="F38" i="22"/>
  <c r="AA37" i="22"/>
  <c r="Z36" i="22"/>
  <c r="AF34" i="22"/>
  <c r="AK33" i="22"/>
  <c r="AH33" i="22"/>
  <c r="AC33" i="22"/>
  <c r="P27" i="22"/>
  <c r="AQ27" i="22" s="1"/>
  <c r="AQ26" i="22"/>
  <c r="AE58" i="22"/>
  <c r="AB26" i="22"/>
  <c r="AB58" i="22" s="1"/>
  <c r="AQ25" i="22"/>
  <c r="AE57" i="22"/>
  <c r="AB25" i="22"/>
  <c r="AB57" i="22" s="1"/>
  <c r="AQ24" i="22"/>
  <c r="AB24" i="22"/>
  <c r="AB56" i="22" s="1"/>
  <c r="AE55" i="22"/>
  <c r="AB55" i="22"/>
  <c r="AE22" i="22"/>
  <c r="AE54" i="22" s="1"/>
  <c r="AB22" i="22"/>
  <c r="AB54" i="22" s="1"/>
  <c r="AQ15" i="22"/>
  <c r="AQ14" i="22"/>
  <c r="AQ12" i="22"/>
  <c r="AQ22" i="22" l="1"/>
  <c r="AQ23" i="22"/>
  <c r="P59" i="22"/>
  <c r="AE59" i="23"/>
  <c r="J13" i="23"/>
  <c r="J45" i="23" s="1"/>
  <c r="AE56" i="22"/>
  <c r="AE27" i="22"/>
  <c r="AQ13" i="23" l="1"/>
  <c r="AQ29" i="23" s="1"/>
  <c r="V10" i="23" s="1"/>
  <c r="J14" i="23"/>
  <c r="J13" i="22"/>
  <c r="AE59" i="22"/>
  <c r="J46" i="23" l="1"/>
  <c r="J16" i="23"/>
  <c r="J14" i="22"/>
  <c r="AQ13" i="22"/>
  <c r="AQ29" i="22" s="1"/>
  <c r="V10" i="22" s="1"/>
  <c r="J45" i="22"/>
  <c r="J48" i="23" l="1"/>
  <c r="J17" i="23"/>
  <c r="J49" i="23" s="1"/>
  <c r="J46" i="22"/>
  <c r="J16" i="22"/>
  <c r="J10" i="23" l="1"/>
  <c r="J42" i="23" s="1"/>
  <c r="J48" i="22"/>
  <c r="J17" i="22"/>
  <c r="J49" i="22" s="1"/>
  <c r="J10" i="22" l="1"/>
  <c r="J42" i="22" s="1"/>
</calcChain>
</file>

<file path=xl/sharedStrings.xml><?xml version="1.0" encoding="utf-8"?>
<sst xmlns="http://schemas.openxmlformats.org/spreadsheetml/2006/main" count="312" uniqueCount="90">
  <si>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</si>
  <si>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</si>
  <si>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</si>
  <si>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</si>
  <si>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〒</t>
    <phoneticPr fontId="1"/>
  </si>
  <si>
    <t>会社名</t>
    <rPh sb="0" eb="3">
      <t>カイシャメイ</t>
    </rPh>
    <phoneticPr fontId="1"/>
  </si>
  <si>
    <t>口座名義</t>
    <rPh sb="0" eb="2">
      <t>コウザ</t>
    </rPh>
    <rPh sb="2" eb="4">
      <t>メイギ</t>
    </rPh>
    <phoneticPr fontId="1"/>
  </si>
  <si>
    <t>住  所</t>
    <rPh sb="0" eb="1">
      <t>ジュウ</t>
    </rPh>
    <rPh sb="3" eb="4">
      <t>ショ</t>
    </rPh>
    <phoneticPr fontId="1"/>
  </si>
  <si>
    <t>入　　力　　シ　　ー　　ト</t>
    <rPh sb="0" eb="1">
      <t>イリ</t>
    </rPh>
    <rPh sb="3" eb="4">
      <t>チカラ</t>
    </rPh>
    <phoneticPr fontId="1"/>
  </si>
  <si>
    <t>(</t>
    <phoneticPr fontId="1"/>
  </si>
  <si>
    <t>注文書№</t>
    <rPh sb="0" eb="3">
      <t>チュウモンショ</t>
    </rPh>
    <phoneticPr fontId="1"/>
  </si>
  <si>
    <t>TEL</t>
    <phoneticPr fontId="1"/>
  </si>
  <si>
    <t>)</t>
    <phoneticPr fontId="1"/>
  </si>
  <si>
    <t>FAX</t>
    <phoneticPr fontId="1"/>
  </si>
  <si>
    <t>セイワパーク株式会社　　　御中</t>
    <rPh sb="6" eb="8">
      <t>カブシキ</t>
    </rPh>
    <rPh sb="8" eb="10">
      <t>カイシャ</t>
    </rPh>
    <rPh sb="13" eb="15">
      <t>オンチュウ</t>
    </rPh>
    <phoneticPr fontId="1"/>
  </si>
  <si>
    <t>下記の通り御請求申し上げます</t>
    <phoneticPr fontId="1"/>
  </si>
  <si>
    <t>物件名</t>
    <rPh sb="0" eb="2">
      <t>ブッケン</t>
    </rPh>
    <rPh sb="2" eb="3">
      <t>メイ</t>
    </rPh>
    <phoneticPr fontId="1"/>
  </si>
  <si>
    <t xml:space="preserve"> (A)</t>
    <phoneticPr fontId="1"/>
  </si>
  <si>
    <t xml:space="preserve"> (B)</t>
    <phoneticPr fontId="1"/>
  </si>
  <si>
    <t xml:space="preserve"> (C)</t>
    <phoneticPr fontId="1"/>
  </si>
  <si>
    <t xml:space="preserve"> (B)-(Ｃ)</t>
    <phoneticPr fontId="1"/>
  </si>
  <si>
    <t>1.請求日</t>
    <rPh sb="2" eb="4">
      <t>セイキュウ</t>
    </rPh>
    <rPh sb="4" eb="5">
      <t>ビ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</si>
  <si>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</si>
  <si>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</si>
  <si>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</si>
  <si>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(カタカナ)</t>
    <phoneticPr fontId="1"/>
  </si>
  <si>
    <t>銀  行  名</t>
    <rPh sb="0" eb="1">
      <t>ギン</t>
    </rPh>
    <rPh sb="3" eb="4">
      <t>ギョウ</t>
    </rPh>
    <rPh sb="6" eb="7">
      <t>メイ</t>
    </rPh>
    <phoneticPr fontId="1"/>
  </si>
  <si>
    <t>店</t>
    <rPh sb="0" eb="1">
      <t>テン</t>
    </rPh>
    <phoneticPr fontId="1"/>
  </si>
  <si>
    <t>店             名</t>
    <rPh sb="0" eb="1">
      <t>ミセ</t>
    </rPh>
    <rPh sb="14" eb="15">
      <t>メイ</t>
    </rPh>
    <phoneticPr fontId="1"/>
  </si>
  <si>
    <t>種別</t>
    <rPh sb="0" eb="2">
      <t>シュベツ</t>
    </rPh>
    <phoneticPr fontId="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</si>
  <si>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1"/>
  </si>
  <si>
    <t>--</t>
    <phoneticPr fontId="1"/>
  </si>
  <si>
    <t>-</t>
    <phoneticPr fontId="1"/>
  </si>
  <si>
    <t>備考</t>
    <rPh sb="0" eb="2">
      <t>ビコウ</t>
    </rPh>
    <phoneticPr fontId="1"/>
  </si>
  <si>
    <t>(御社控え)</t>
    <rPh sb="1" eb="3">
      <t>オンシャ</t>
    </rPh>
    <rPh sb="3" eb="4">
      <t>ヒカ</t>
    </rPh>
    <phoneticPr fontId="1"/>
  </si>
  <si>
    <t>%</t>
    <phoneticPr fontId="1"/>
  </si>
  <si>
    <t xml:space="preserve">    (A) ×</t>
    <phoneticPr fontId="1"/>
  </si>
  <si>
    <t>物件NO.</t>
    <rPh sb="0" eb="2">
      <t>ブッケン</t>
    </rPh>
    <phoneticPr fontId="1"/>
  </si>
  <si>
    <t>警告メッセージ</t>
    <rPh sb="0" eb="2">
      <t>ケイコク</t>
    </rPh>
    <phoneticPr fontId="1"/>
  </si>
  <si>
    <t>← "OK"以外は当社に問い合わせ</t>
    <rPh sb="6" eb="8">
      <t>イガイ</t>
    </rPh>
    <rPh sb="9" eb="11">
      <t>トウシャ</t>
    </rPh>
    <rPh sb="12" eb="13">
      <t>ト</t>
    </rPh>
    <rPh sb="14" eb="15">
      <t>ア</t>
    </rPh>
    <phoneticPr fontId="1"/>
  </si>
  <si>
    <t>← "OK"又は空白以外は当社に問い合わせ</t>
    <rPh sb="6" eb="7">
      <t>マタ</t>
    </rPh>
    <rPh sb="8" eb="10">
      <t>クウハク</t>
    </rPh>
    <rPh sb="10" eb="12">
      <t>イガイ</t>
    </rPh>
    <rPh sb="13" eb="15">
      <t>トウシャ</t>
    </rPh>
    <rPh sb="16" eb="17">
      <t>ト</t>
    </rPh>
    <rPh sb="18" eb="19">
      <t>ア</t>
    </rPh>
    <phoneticPr fontId="1"/>
  </si>
  <si>
    <t>小計</t>
    <rPh sb="0" eb="2">
      <t>ショウケイ</t>
    </rPh>
    <phoneticPr fontId="1"/>
  </si>
  <si>
    <t>単位</t>
    <rPh sb="0" eb="2">
      <t>タンイ</t>
    </rPh>
    <phoneticPr fontId="1"/>
  </si>
  <si>
    <t>S2020-528</t>
    <phoneticPr fontId="1"/>
  </si>
  <si>
    <t>0007</t>
    <phoneticPr fontId="1"/>
  </si>
  <si>
    <t>092</t>
    <phoneticPr fontId="1"/>
  </si>
  <si>
    <t>仮設工事</t>
    <rPh sb="0" eb="2">
      <t>カセツ</t>
    </rPh>
    <rPh sb="2" eb="4">
      <t>コウジ</t>
    </rPh>
    <phoneticPr fontId="1"/>
  </si>
  <si>
    <t>式</t>
    <rPh sb="0" eb="1">
      <t>シキ</t>
    </rPh>
    <phoneticPr fontId="1"/>
  </si>
  <si>
    <t>福岡銀行</t>
    <rPh sb="0" eb="2">
      <t>フクオカ</t>
    </rPh>
    <rPh sb="2" eb="4">
      <t>ギンコウ</t>
    </rPh>
    <phoneticPr fontId="1"/>
  </si>
  <si>
    <t>博多駅前</t>
    <rPh sb="0" eb="4">
      <t>ハカタエキマエ</t>
    </rPh>
    <phoneticPr fontId="1"/>
  </si>
  <si>
    <t>支</t>
    <rPh sb="0" eb="1">
      <t>シ</t>
    </rPh>
    <phoneticPr fontId="1"/>
  </si>
  <si>
    <t>注意事項</t>
    <rPh sb="0" eb="2">
      <t>チュウイ</t>
    </rPh>
    <rPh sb="2" eb="4">
      <t>ジコウ</t>
    </rPh>
    <phoneticPr fontId="1"/>
  </si>
  <si>
    <t>請求金額(税込)</t>
    <rPh sb="0" eb="4">
      <t>セイキュウキンガク</t>
    </rPh>
    <rPh sb="5" eb="7">
      <t>ゼイコミ</t>
    </rPh>
    <phoneticPr fontId="1"/>
  </si>
  <si>
    <t>345</t>
    <phoneticPr fontId="1"/>
  </si>
  <si>
    <t>某駐車整備事業</t>
    <rPh sb="0" eb="1">
      <t>ボウ</t>
    </rPh>
    <rPh sb="1" eb="3">
      <t>チュウシャ</t>
    </rPh>
    <rPh sb="3" eb="5">
      <t>セイビ</t>
    </rPh>
    <rPh sb="5" eb="7">
      <t>ジギョウ</t>
    </rPh>
    <phoneticPr fontId="1"/>
  </si>
  <si>
    <t>福岡市博多区･･･</t>
    <rPh sb="0" eb="6">
      <t>フクオカシハカタク</t>
    </rPh>
    <phoneticPr fontId="1"/>
  </si>
  <si>
    <t>14･･</t>
    <phoneticPr fontId="1"/>
  </si>
  <si>
    <t>145･</t>
    <phoneticPr fontId="1"/>
  </si>
  <si>
    <t>※金額入力が完了したら"1"を入れて下さい →</t>
    <rPh sb="1" eb="3">
      <t>キンガク</t>
    </rPh>
    <rPh sb="3" eb="5">
      <t>ニュウリョク</t>
    </rPh>
    <rPh sb="6" eb="8">
      <t>カンリョウ</t>
    </rPh>
    <rPh sb="15" eb="16">
      <t>イ</t>
    </rPh>
    <rPh sb="18" eb="19">
      <t>クダ</t>
    </rPh>
    <phoneticPr fontId="1"/>
  </si>
  <si>
    <t>某設備工事株式会社</t>
    <rPh sb="0" eb="1">
      <t>ボウ</t>
    </rPh>
    <rPh sb="1" eb="3">
      <t>セツビ</t>
    </rPh>
    <rPh sb="3" eb="5">
      <t>コウジ</t>
    </rPh>
    <rPh sb="5" eb="7">
      <t>カブシキ</t>
    </rPh>
    <rPh sb="7" eb="9">
      <t>カイシャ</t>
    </rPh>
    <phoneticPr fontId="1"/>
  </si>
  <si>
    <t>(経理控え)</t>
    <rPh sb="1" eb="3">
      <t>ケイリ</t>
    </rPh>
    <rPh sb="3" eb="4">
      <t>ヒカ</t>
    </rPh>
    <phoneticPr fontId="1"/>
  </si>
  <si>
    <t xml:space="preserve">②請求内訳書を添付してください｡          </t>
    <rPh sb="1" eb="3">
      <t>セイキュウ</t>
    </rPh>
    <rPh sb="3" eb="5">
      <t>ウチワケ</t>
    </rPh>
    <rPh sb="5" eb="6">
      <t>ショ</t>
    </rPh>
    <rPh sb="7" eb="9">
      <t>テンプ</t>
    </rPh>
    <phoneticPr fontId="1"/>
  </si>
  <si>
    <t>記入漏れがあると支払いが遅れることがあります｡ご承知ください｡</t>
    <phoneticPr fontId="1"/>
  </si>
  <si>
    <t>①各現場毎に作成し､2枚目(経理控え)のみ提出して下さい｡</t>
    <rPh sb="1" eb="2">
      <t>カク</t>
    </rPh>
    <rPh sb="2" eb="4">
      <t>ゲンバ</t>
    </rPh>
    <rPh sb="4" eb="5">
      <t>ゴト</t>
    </rPh>
    <rPh sb="6" eb="8">
      <t>サクセイ</t>
    </rPh>
    <rPh sb="11" eb="13">
      <t>マイメ</t>
    </rPh>
    <rPh sb="14" eb="16">
      <t>ケイリ</t>
    </rPh>
    <rPh sb="16" eb="17">
      <t>ヒカ</t>
    </rPh>
    <rPh sb="21" eb="23">
      <t>テイシュツ</t>
    </rPh>
    <rPh sb="25" eb="26">
      <t>クダ</t>
    </rPh>
    <phoneticPr fontId="1"/>
  </si>
  <si>
    <t>T</t>
    <phoneticPr fontId="1"/>
  </si>
  <si>
    <t>契  約  金  額(税別)</t>
    <rPh sb="0" eb="1">
      <t>チギリ</t>
    </rPh>
    <rPh sb="3" eb="4">
      <t>ヤク</t>
    </rPh>
    <rPh sb="6" eb="7">
      <t>カネ</t>
    </rPh>
    <rPh sb="9" eb="10">
      <t>ガク</t>
    </rPh>
    <rPh sb="11" eb="13">
      <t>ゼイベツ</t>
    </rPh>
    <phoneticPr fontId="1"/>
  </si>
  <si>
    <t>出来高累計(税別)</t>
    <rPh sb="0" eb="3">
      <t>デキダカ</t>
    </rPh>
    <rPh sb="3" eb="5">
      <t>ルイケイ</t>
    </rPh>
    <rPh sb="6" eb="8">
      <t>ゼイベツ</t>
    </rPh>
    <phoneticPr fontId="1"/>
  </si>
  <si>
    <t>前回までの                    領収金額(税別)</t>
    <rPh sb="0" eb="2">
      <t>ゼンカイ</t>
    </rPh>
    <rPh sb="25" eb="27">
      <t>リョウシュウ</t>
    </rPh>
    <rPh sb="27" eb="29">
      <t>キンガク</t>
    </rPh>
    <rPh sb="30" eb="32">
      <t>ゼイベツ</t>
    </rPh>
    <phoneticPr fontId="1"/>
  </si>
  <si>
    <t>今回請求消費税額</t>
    <rPh sb="0" eb="2">
      <t>コンカイ</t>
    </rPh>
    <rPh sb="2" eb="4">
      <t>セイキュウ</t>
    </rPh>
    <rPh sb="4" eb="7">
      <t>ショウヒゼイ</t>
    </rPh>
    <rPh sb="7" eb="8">
      <t>ガク</t>
    </rPh>
    <phoneticPr fontId="1"/>
  </si>
  <si>
    <t>今回請求金額(10%対象)</t>
    <rPh sb="0" eb="2">
      <t>コンカイ</t>
    </rPh>
    <rPh sb="2" eb="4">
      <t>セイキュウ</t>
    </rPh>
    <rPh sb="4" eb="6">
      <t>キンガク</t>
    </rPh>
    <rPh sb="10" eb="12">
      <t>タイショウ</t>
    </rPh>
    <phoneticPr fontId="1"/>
  </si>
  <si>
    <t>登録番号</t>
    <rPh sb="0" eb="4">
      <t>トウロクバンゴウ</t>
    </rPh>
    <phoneticPr fontId="1"/>
  </si>
  <si>
    <t>小計</t>
    <phoneticPr fontId="1"/>
  </si>
  <si>
    <t>契約(税別）</t>
    <rPh sb="0" eb="2">
      <t>ケイヤク</t>
    </rPh>
    <rPh sb="3" eb="5">
      <t>ゼイベツ</t>
    </rPh>
    <phoneticPr fontId="1"/>
  </si>
  <si>
    <t>出来高累計（税別）</t>
    <rPh sb="0" eb="3">
      <t>デキダカ</t>
    </rPh>
    <rPh sb="3" eb="5">
      <t>ルイケイ</t>
    </rPh>
    <rPh sb="6" eb="8">
      <t>ゼイベツ</t>
    </rPh>
    <phoneticPr fontId="1"/>
  </si>
  <si>
    <t>*契約金額（税別）500万円以上（材・工共）は出来高90％支払いとなります。</t>
    <rPh sb="1" eb="3">
      <t>ケイヤク</t>
    </rPh>
    <rPh sb="3" eb="5">
      <t>キンガク</t>
    </rPh>
    <rPh sb="6" eb="8">
      <t>ゼイベツ</t>
    </rPh>
    <rPh sb="12" eb="13">
      <t>マン</t>
    </rPh>
    <rPh sb="13" eb="14">
      <t>エン</t>
    </rPh>
    <rPh sb="14" eb="16">
      <t>イジョウ</t>
    </rPh>
    <rPh sb="17" eb="18">
      <t>ザイ</t>
    </rPh>
    <rPh sb="19" eb="20">
      <t>コウ</t>
    </rPh>
    <rPh sb="20" eb="21">
      <t>トモ</t>
    </rPh>
    <rPh sb="23" eb="26">
      <t>デキダカ</t>
    </rPh>
    <rPh sb="29" eb="31">
      <t>シハラ</t>
    </rPh>
    <phoneticPr fontId="1"/>
  </si>
  <si>
    <t>普通</t>
    <rPh sb="0" eb="2">
      <t>フツウ</t>
    </rPh>
    <phoneticPr fontId="1"/>
  </si>
  <si>
    <t>アイウエオカキク</t>
    <phoneticPr fontId="1"/>
  </si>
  <si>
    <t>請求書の受領管理サービス｢Bill One｣を利用しての提出。不明な点はお問い合わせ下さい。</t>
    <rPh sb="0" eb="3">
      <t>セイキュウショ</t>
    </rPh>
    <rPh sb="4" eb="6">
      <t>ジュリョウ</t>
    </rPh>
    <rPh sb="6" eb="8">
      <t>カンリ</t>
    </rPh>
    <rPh sb="23" eb="25">
      <t>リヨウ</t>
    </rPh>
    <rPh sb="28" eb="30">
      <t>テイシュツ</t>
    </rPh>
    <rPh sb="31" eb="33">
      <t>フメイ</t>
    </rPh>
    <rPh sb="34" eb="35">
      <t>テン</t>
    </rPh>
    <rPh sb="37" eb="38">
      <t>ト</t>
    </rPh>
    <rPh sb="39" eb="40">
      <t>ア</t>
    </rPh>
    <rPh sb="42" eb="43">
      <t>クダ</t>
    </rPh>
    <phoneticPr fontId="1"/>
  </si>
  <si>
    <t>基礎工事</t>
    <rPh sb="0" eb="2">
      <t>キソ</t>
    </rPh>
    <rPh sb="2" eb="4">
      <t>コウジ</t>
    </rPh>
    <phoneticPr fontId="19"/>
  </si>
  <si>
    <t>立体駐車場本体工事</t>
    <rPh sb="0" eb="5">
      <t>リッタイチュウシャジョウ</t>
    </rPh>
    <rPh sb="5" eb="7">
      <t>ホンタイ</t>
    </rPh>
    <rPh sb="7" eb="9">
      <t>コウジ</t>
    </rPh>
    <phoneticPr fontId="19"/>
  </si>
  <si>
    <t>設備工事</t>
    <rPh sb="0" eb="4">
      <t>セツビコウジ</t>
    </rPh>
    <phoneticPr fontId="19"/>
  </si>
  <si>
    <t>仕上工事</t>
    <rPh sb="0" eb="2">
      <t>シアゲ</t>
    </rPh>
    <rPh sb="2" eb="4">
      <t>コウジ</t>
    </rPh>
    <phoneticPr fontId="19"/>
  </si>
  <si>
    <t>取引日</t>
    <rPh sb="0" eb="3">
      <t>トリヒキビ</t>
    </rPh>
    <phoneticPr fontId="1"/>
  </si>
  <si>
    <r>
      <t>毎月末〆､</t>
    </r>
    <r>
      <rPr>
        <b/>
        <sz val="14"/>
        <color rgb="FFFF0000"/>
        <rFont val="ＭＳ Ｐゴシック"/>
        <family val="3"/>
        <charset val="128"/>
        <scheme val="minor"/>
      </rPr>
      <t>翌月3日まで</t>
    </r>
    <r>
      <rPr>
        <b/>
        <sz val="14"/>
        <color theme="1"/>
        <rFont val="ＭＳ Ｐゴシック"/>
        <family val="3"/>
        <charset val="128"/>
        <scheme val="minor"/>
      </rPr>
      <t>に(現場査定後)提出｡遅れた場合は翌月回しになります｡</t>
    </r>
    <rPh sb="0" eb="2">
      <t>マイツキ</t>
    </rPh>
    <rPh sb="2" eb="3">
      <t>マツ</t>
    </rPh>
    <rPh sb="5" eb="7">
      <t>ヨクゲツ</t>
    </rPh>
    <rPh sb="8" eb="9">
      <t>ヒ</t>
    </rPh>
    <rPh sb="13" eb="15">
      <t>ゲンバ</t>
    </rPh>
    <rPh sb="15" eb="17">
      <t>サテイ</t>
    </rPh>
    <rPh sb="17" eb="18">
      <t>ゴ</t>
    </rPh>
    <phoneticPr fontId="1"/>
  </si>
  <si>
    <t>2.取引日</t>
    <rPh sb="2" eb="5">
      <t>トリヒキビ</t>
    </rPh>
    <phoneticPr fontId="1"/>
  </si>
  <si>
    <t>請求月の月末の日付を記入してください。</t>
    <rPh sb="0" eb="3">
      <t>セイキュウツキ</t>
    </rPh>
    <rPh sb="4" eb="6">
      <t>ゲツマツ</t>
    </rPh>
    <rPh sb="7" eb="9">
      <t>ヒヅケ</t>
    </rPh>
    <rPh sb="10" eb="12">
      <t>キニュウ</t>
    </rPh>
    <phoneticPr fontId="1"/>
  </si>
  <si>
    <t>3.提出枚数</t>
    <rPh sb="2" eb="4">
      <t>テイシュツ</t>
    </rPh>
    <rPh sb="4" eb="6">
      <t>マイスウ</t>
    </rPh>
    <phoneticPr fontId="1"/>
  </si>
  <si>
    <t>4.提出方法</t>
    <phoneticPr fontId="1"/>
  </si>
  <si>
    <t>5.記入</t>
    <phoneticPr fontId="1"/>
  </si>
  <si>
    <t>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</si>
</sst>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#"/>
    <numFmt numFmtId="177" formatCode="&quot;¥&quot;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4"/>
      <color theme="0" tint="-0.34998626667073579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6" fillId="0" borderId="0" xfId="0" applyFont="1" applyAlignment="1">
      <alignment vertical="center" textRotation="255" shrinkToFit="1"/>
    </xf>
    <xf numFmtId="0" fontId="0" fillId="0" borderId="2" xfId="0" applyBorder="1">
      <alignment vertical="center"/>
    </xf>
    <xf numFmtId="0" fontId="5" fillId="0" borderId="18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3" borderId="0" xfId="0" quotePrefix="1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8" fillId="0" borderId="11" xfId="0" quotePrefix="1" applyFont="1" applyBorder="1" applyAlignment="1">
      <alignment horizontal="center"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vertical="center" shrinkToFit="1"/>
    </xf>
    <xf numFmtId="0" fontId="5" fillId="3" borderId="18" xfId="0" applyFont="1" applyFill="1" applyBorder="1" applyAlignment="1">
      <alignment horizontal="center" vertical="center" textRotation="255"/>
    </xf>
    <xf numFmtId="0" fontId="5" fillId="3" borderId="18" xfId="0" applyFont="1" applyFill="1" applyBorder="1">
      <alignment vertical="center"/>
    </xf>
    <xf numFmtId="0" fontId="14" fillId="0" borderId="62" xfId="0" applyFont="1" applyBorder="1" applyAlignment="1">
      <alignment vertical="center" shrinkToFit="1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1" fillId="0" borderId="62" xfId="0" applyFont="1" applyBorder="1" applyAlignment="1">
      <alignment vertical="center" shrinkToFit="1"/>
    </xf>
    <xf numFmtId="0" fontId="16" fillId="0" borderId="65" xfId="0" applyFont="1" applyBorder="1" applyAlignment="1">
      <alignment horizontal="left" vertical="center" shrinkToFit="1"/>
    </xf>
    <xf numFmtId="0" fontId="8" fillId="3" borderId="0" xfId="0" quotePrefix="1" applyFont="1" applyFill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vertical="center" shrinkToFit="1"/>
    </xf>
    <xf numFmtId="0" fontId="11" fillId="0" borderId="62" xfId="0" applyFont="1" applyBorder="1">
      <alignment vertical="center"/>
    </xf>
    <xf numFmtId="0" fontId="4" fillId="4" borderId="62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36" xfId="0" applyBorder="1">
      <alignment vertical="center"/>
    </xf>
    <xf numFmtId="0" fontId="0" fillId="0" borderId="18" xfId="0" applyBorder="1">
      <alignment vertical="center"/>
    </xf>
    <xf numFmtId="0" fontId="0" fillId="0" borderId="6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64" xfId="0" applyBorder="1">
      <alignment vertical="center"/>
    </xf>
    <xf numFmtId="0" fontId="17" fillId="0" borderId="0" xfId="0" applyFont="1">
      <alignment vertical="center"/>
    </xf>
    <xf numFmtId="0" fontId="5" fillId="2" borderId="71" xfId="0" applyFont="1" applyFill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>
      <alignment vertical="center" shrinkToFit="1"/>
    </xf>
    <xf numFmtId="0" fontId="5" fillId="3" borderId="21" xfId="0" applyFont="1" applyFill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 shrinkToFit="1"/>
    </xf>
    <xf numFmtId="49" fontId="8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center" shrinkToFit="1"/>
    </xf>
    <xf numFmtId="0" fontId="8" fillId="2" borderId="0" xfId="0" applyFont="1" applyFill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40" xfId="0" applyFont="1" applyBorder="1" applyAlignment="1">
      <alignment horizontal="center" vertical="center" shrinkToFit="1"/>
    </xf>
    <xf numFmtId="49" fontId="8" fillId="2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176" fontId="11" fillId="3" borderId="55" xfId="0" applyNumberFormat="1" applyFont="1" applyFill="1" applyBorder="1" applyAlignment="1">
      <alignment horizontal="right" vertical="center"/>
    </xf>
    <xf numFmtId="176" fontId="11" fillId="3" borderId="9" xfId="0" applyNumberFormat="1" applyFont="1" applyFill="1" applyBorder="1" applyAlignment="1">
      <alignment horizontal="right" vertical="center"/>
    </xf>
    <xf numFmtId="176" fontId="11" fillId="3" borderId="56" xfId="0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>
      <alignment horizontal="center" vertical="center" shrinkToFit="1"/>
    </xf>
    <xf numFmtId="0" fontId="4" fillId="2" borderId="19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13" fillId="3" borderId="55" xfId="0" applyNumberFormat="1" applyFont="1" applyFill="1" applyBorder="1" applyAlignment="1">
      <alignment horizontal="right" vertical="center"/>
    </xf>
    <xf numFmtId="176" fontId="13" fillId="3" borderId="9" xfId="0" applyNumberFormat="1" applyFont="1" applyFill="1" applyBorder="1" applyAlignment="1">
      <alignment horizontal="right" vertical="center"/>
    </xf>
    <xf numFmtId="176" fontId="13" fillId="3" borderId="57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176" fontId="13" fillId="2" borderId="55" xfId="0" applyNumberFormat="1" applyFont="1" applyFill="1" applyBorder="1" applyAlignment="1" applyProtection="1">
      <alignment horizontal="right" vertical="center"/>
      <protection locked="0"/>
    </xf>
    <xf numFmtId="176" fontId="13" fillId="2" borderId="9" xfId="0" applyNumberFormat="1" applyFont="1" applyFill="1" applyBorder="1" applyAlignment="1" applyProtection="1">
      <alignment horizontal="right" vertical="center"/>
      <protection locked="0"/>
    </xf>
    <xf numFmtId="176" fontId="13" fillId="2" borderId="57" xfId="0" applyNumberFormat="1" applyFont="1" applyFill="1" applyBorder="1" applyAlignment="1" applyProtection="1">
      <alignment horizontal="right" vertical="center"/>
      <protection locked="0"/>
    </xf>
    <xf numFmtId="0" fontId="13" fillId="0" borderId="11" xfId="0" quotePrefix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9" fontId="4" fillId="0" borderId="9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177" fontId="13" fillId="2" borderId="55" xfId="0" applyNumberFormat="1" applyFont="1" applyFill="1" applyBorder="1" applyAlignment="1" applyProtection="1">
      <alignment horizontal="right" vertical="center"/>
      <protection locked="0"/>
    </xf>
    <xf numFmtId="177" fontId="13" fillId="2" borderId="9" xfId="0" applyNumberFormat="1" applyFont="1" applyFill="1" applyBorder="1" applyAlignment="1" applyProtection="1">
      <alignment horizontal="right" vertical="center"/>
      <protection locked="0"/>
    </xf>
    <xf numFmtId="177" fontId="13" fillId="2" borderId="57" xfId="0" applyNumberFormat="1" applyFont="1" applyFill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13" fillId="3" borderId="46" xfId="0" applyNumberFormat="1" applyFont="1" applyFill="1" applyBorder="1" applyAlignment="1">
      <alignment horizontal="right" vertical="center"/>
    </xf>
    <xf numFmtId="176" fontId="13" fillId="3" borderId="42" xfId="0" applyNumberFormat="1" applyFont="1" applyFill="1" applyBorder="1" applyAlignment="1">
      <alignment horizontal="right" vertical="center"/>
    </xf>
    <xf numFmtId="176" fontId="13" fillId="3" borderId="58" xfId="0" applyNumberFormat="1" applyFont="1" applyFill="1" applyBorder="1" applyAlignment="1">
      <alignment horizontal="right" vertical="center"/>
    </xf>
    <xf numFmtId="0" fontId="4" fillId="2" borderId="44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5" xfId="0" applyFont="1" applyFill="1" applyBorder="1" applyAlignment="1" applyProtection="1">
      <alignment horizontal="left" vertical="top" wrapText="1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176" fontId="13" fillId="2" borderId="47" xfId="0" applyNumberFormat="1" applyFont="1" applyFill="1" applyBorder="1" applyAlignment="1" applyProtection="1">
      <alignment horizontal="right" vertical="center"/>
      <protection locked="0"/>
    </xf>
    <xf numFmtId="176" fontId="13" fillId="2" borderId="40" xfId="0" applyNumberFormat="1" applyFont="1" applyFill="1" applyBorder="1" applyAlignment="1" applyProtection="1">
      <alignment horizontal="right" vertical="center"/>
      <protection locked="0"/>
    </xf>
    <xf numFmtId="176" fontId="13" fillId="2" borderId="59" xfId="0" applyNumberFormat="1" applyFont="1" applyFill="1" applyBorder="1" applyAlignment="1" applyProtection="1">
      <alignment horizontal="right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3" borderId="47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176" fontId="13" fillId="3" borderId="47" xfId="0" applyNumberFormat="1" applyFont="1" applyFill="1" applyBorder="1" applyAlignment="1">
      <alignment horizontal="right" vertical="center"/>
    </xf>
    <xf numFmtId="176" fontId="13" fillId="3" borderId="40" xfId="0" applyNumberFormat="1" applyFont="1" applyFill="1" applyBorder="1" applyAlignment="1">
      <alignment horizontal="right" vertical="center"/>
    </xf>
    <xf numFmtId="176" fontId="13" fillId="3" borderId="59" xfId="0" applyNumberFormat="1" applyFont="1" applyFill="1" applyBorder="1" applyAlignment="1">
      <alignment horizontal="right" vertical="center"/>
    </xf>
    <xf numFmtId="0" fontId="4" fillId="2" borderId="53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176" fontId="13" fillId="2" borderId="46" xfId="0" applyNumberFormat="1" applyFont="1" applyFill="1" applyBorder="1" applyAlignment="1" applyProtection="1">
      <alignment horizontal="right" vertical="center"/>
      <protection locked="0"/>
    </xf>
    <xf numFmtId="176" fontId="13" fillId="2" borderId="42" xfId="0" applyNumberFormat="1" applyFont="1" applyFill="1" applyBorder="1" applyAlignment="1" applyProtection="1">
      <alignment horizontal="right" vertical="center"/>
      <protection locked="0"/>
    </xf>
    <xf numFmtId="176" fontId="13" fillId="2" borderId="58" xfId="0" applyNumberFormat="1" applyFont="1" applyFill="1" applyBorder="1" applyAlignment="1" applyProtection="1">
      <alignment horizontal="right" vertical="center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77" fontId="13" fillId="3" borderId="20" xfId="0" applyNumberFormat="1" applyFont="1" applyFill="1" applyBorder="1" applyAlignment="1">
      <alignment horizontal="right" vertical="center"/>
    </xf>
    <xf numFmtId="177" fontId="13" fillId="3" borderId="21" xfId="0" applyNumberFormat="1" applyFont="1" applyFill="1" applyBorder="1" applyAlignment="1">
      <alignment horizontal="right" vertical="center"/>
    </xf>
    <xf numFmtId="177" fontId="13" fillId="3" borderId="3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77" fontId="13" fillId="3" borderId="47" xfId="0" applyNumberFormat="1" applyFont="1" applyFill="1" applyBorder="1" applyAlignment="1">
      <alignment horizontal="right" vertical="center"/>
    </xf>
    <xf numFmtId="177" fontId="13" fillId="3" borderId="40" xfId="0" applyNumberFormat="1" applyFont="1" applyFill="1" applyBorder="1" applyAlignment="1">
      <alignment horizontal="right" vertical="center"/>
    </xf>
    <xf numFmtId="177" fontId="13" fillId="3" borderId="5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0" fillId="3" borderId="0" xfId="0" applyFill="1" applyAlignment="1">
      <alignment horizontal="distributed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distributed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left" vertical="center" shrinkToFit="1"/>
    </xf>
    <xf numFmtId="0" fontId="8" fillId="3" borderId="2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77" fontId="11" fillId="3" borderId="55" xfId="0" applyNumberFormat="1" applyFont="1" applyFill="1" applyBorder="1" applyAlignment="1">
      <alignment horizontal="right" vertical="center"/>
    </xf>
    <xf numFmtId="177" fontId="11" fillId="3" borderId="9" xfId="0" applyNumberFormat="1" applyFont="1" applyFill="1" applyBorder="1" applyAlignment="1">
      <alignment horizontal="right" vertical="center"/>
    </xf>
    <xf numFmtId="177" fontId="11" fillId="3" borderId="56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76" fontId="13" fillId="3" borderId="38" xfId="0" applyNumberFormat="1" applyFont="1" applyFill="1" applyBorder="1" applyAlignment="1">
      <alignment horizontal="right" vertical="center"/>
    </xf>
    <xf numFmtId="176" fontId="13" fillId="3" borderId="11" xfId="0" applyNumberFormat="1" applyFont="1" applyFill="1" applyBorder="1" applyAlignment="1">
      <alignment horizontal="right" vertical="center"/>
    </xf>
    <xf numFmtId="176" fontId="13" fillId="3" borderId="61" xfId="0" applyNumberFormat="1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left" vertical="top" wrapText="1"/>
    </xf>
    <xf numFmtId="0" fontId="4" fillId="3" borderId="40" xfId="0" applyFont="1" applyFill="1" applyBorder="1" applyAlignment="1">
      <alignment horizontal="left" vertical="top" wrapText="1"/>
    </xf>
    <xf numFmtId="0" fontId="4" fillId="3" borderId="45" xfId="0" applyFont="1" applyFill="1" applyBorder="1" applyAlignment="1">
      <alignment horizontal="left" vertical="top" wrapText="1"/>
    </xf>
    <xf numFmtId="0" fontId="13" fillId="3" borderId="4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13" fillId="3" borderId="38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176" fontId="13" fillId="3" borderId="51" xfId="0" applyNumberFormat="1" applyFont="1" applyFill="1" applyBorder="1" applyAlignment="1">
      <alignment horizontal="right" vertical="center"/>
    </xf>
    <xf numFmtId="176" fontId="13" fillId="3" borderId="49" xfId="0" applyNumberFormat="1" applyFont="1" applyFill="1" applyBorder="1" applyAlignment="1">
      <alignment horizontal="right" vertical="center"/>
    </xf>
    <xf numFmtId="176" fontId="13" fillId="3" borderId="60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0" fillId="0" borderId="72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left" vertical="center"/>
    </xf>
    <xf numFmtId="0" fontId="18" fillId="0" borderId="74" xfId="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13" fillId="3" borderId="46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176" fontId="13" fillId="3" borderId="69" xfId="0" applyNumberFormat="1" applyFont="1" applyFill="1" applyBorder="1" applyAlignment="1">
      <alignment horizontal="right" vertical="center"/>
    </xf>
    <xf numFmtId="176" fontId="13" fillId="3" borderId="19" xfId="0" applyNumberFormat="1" applyFont="1" applyFill="1" applyBorder="1" applyAlignment="1">
      <alignment horizontal="right" vertical="center"/>
    </xf>
    <xf numFmtId="176" fontId="13" fillId="3" borderId="70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AE8E-5D3B-4478-8E84-B9F13EC226D4}">
  <sheetPr>
    <tabColor rgb="FF00B0F0"/>
  </sheetPr>
  <dimension ref="B1:AR749"/>
  <sheetViews>
    <sheetView tabSelected="1" view="pageBreakPreview" topLeftCell="A14" zoomScale="60" zoomScaleNormal="100" workbookViewId="0">
      <selection activeCell="Z4" sqref="Z4:AK4"/>
    </sheetView>
  </sheetViews>
  <sheetFormatPr defaultRowHeight="13" x14ac:dyDescent="0.2"/>
  <cols>
    <col min="1" max="1" width="2.36328125" customWidth="1"/>
    <col min="2" max="7" width="4.08984375" customWidth="1"/>
    <col min="8" max="19" width="3.81640625" customWidth="1"/>
    <col min="20" max="21" width="3.1796875" customWidth="1"/>
    <col min="22" max="42" width="3.81640625" customWidth="1"/>
    <col min="43" max="43" width="25.90625" customWidth="1"/>
    <col min="44" max="44" width="68.90625" customWidth="1"/>
    <col min="45" max="61" width="3.81640625" customWidth="1"/>
  </cols>
  <sheetData>
    <row r="1" spans="2:44" ht="46.5" customHeight="1" thickBot="1" x14ac:dyDescent="0.25">
      <c r="Q1" s="58" t="s">
        <v>0</v>
      </c>
      <c r="R1" s="58"/>
      <c r="S1" s="58"/>
      <c r="T1" s="58"/>
      <c r="U1" s="58"/>
      <c r="V1" s="58"/>
      <c r="W1" s="58"/>
      <c r="X1" s="58"/>
      <c r="Y1" s="58"/>
      <c r="AC1" s="59"/>
      <c r="AD1" s="59"/>
      <c r="AE1" s="59"/>
      <c r="AF1" s="59"/>
      <c r="AG1" s="4" t="s">
        <v>3</v>
      </c>
      <c r="AH1" s="59"/>
      <c r="AI1" s="59"/>
      <c r="AJ1" s="4" t="s">
        <v>2</v>
      </c>
      <c r="AK1" s="59"/>
      <c r="AL1" s="59"/>
      <c r="AM1" s="4" t="s">
        <v>1</v>
      </c>
    </row>
    <row r="2" spans="2:44" ht="35.5" customHeight="1" thickTop="1" thickBot="1" x14ac:dyDescent="0.25">
      <c r="B2" s="5"/>
      <c r="Q2" s="60" t="s">
        <v>34</v>
      </c>
      <c r="R2" s="60"/>
      <c r="S2" s="60"/>
      <c r="T2" s="60"/>
      <c r="U2" s="60"/>
      <c r="V2" s="60"/>
      <c r="W2" s="60"/>
      <c r="X2" s="60"/>
      <c r="Y2" s="60"/>
      <c r="AC2" s="61" t="s">
        <v>10</v>
      </c>
      <c r="AD2" s="61"/>
      <c r="AE2" s="61"/>
      <c r="AF2" s="62"/>
      <c r="AG2" s="62"/>
      <c r="AH2" s="62"/>
      <c r="AI2" s="62"/>
      <c r="AJ2" s="62"/>
      <c r="AK2" s="62"/>
      <c r="AL2" s="62"/>
      <c r="AM2" s="62"/>
    </row>
    <row r="3" spans="2:44" ht="38" customHeight="1" thickBot="1" x14ac:dyDescent="0.25">
      <c r="B3" s="53" t="s">
        <v>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AI3" s="51"/>
      <c r="AJ3" s="51"/>
      <c r="AK3" s="51"/>
      <c r="AL3" s="51"/>
      <c r="AM3" s="13"/>
    </row>
    <row r="4" spans="2:44" ht="47.5" customHeight="1" thickTop="1" x14ac:dyDescent="0.2">
      <c r="C4" s="54" t="s"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V4" s="55" t="s">
        <v>5</v>
      </c>
      <c r="W4" s="55"/>
      <c r="X4" s="55"/>
      <c r="Y4" s="55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7"/>
      <c r="AM4" s="57"/>
    </row>
    <row r="5" spans="2:44" ht="33" customHeight="1" x14ac:dyDescent="0.2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V5" s="63" t="s">
        <v>70</v>
      </c>
      <c r="W5" s="63"/>
      <c r="X5" s="63"/>
      <c r="Y5" s="63"/>
      <c r="Z5" s="37" t="s">
        <v>64</v>
      </c>
      <c r="AA5" s="64"/>
      <c r="AB5" s="64"/>
      <c r="AC5" s="64"/>
      <c r="AD5" s="64"/>
      <c r="AE5" s="64"/>
      <c r="AF5" s="64"/>
      <c r="AG5" s="64"/>
      <c r="AH5" s="65" t="str">
        <f>IF(OR((LEN(AA5)=13),AA5=""),"","*桁数が異なります")</f>
        <v/>
      </c>
      <c r="AI5" s="65"/>
      <c r="AJ5" s="65"/>
      <c r="AK5" s="65"/>
      <c r="AL5" s="65"/>
      <c r="AM5" s="65"/>
      <c r="AN5" s="66"/>
      <c r="AO5" s="66"/>
      <c r="AQ5" s="39"/>
    </row>
    <row r="6" spans="2:44" ht="22.5" customHeight="1" x14ac:dyDescent="0.2">
      <c r="B6" s="67" t="s">
        <v>37</v>
      </c>
      <c r="C6" s="67"/>
      <c r="D6" s="67"/>
      <c r="E6" s="67"/>
      <c r="F6" s="68"/>
      <c r="G6" s="68"/>
      <c r="H6" s="68"/>
      <c r="I6" s="68"/>
      <c r="J6" s="68"/>
      <c r="V6" s="69" t="s">
        <v>4</v>
      </c>
      <c r="W6" s="69"/>
      <c r="X6" s="70"/>
      <c r="Y6" s="70"/>
      <c r="Z6" s="7" t="s">
        <v>32</v>
      </c>
      <c r="AA6" s="71"/>
      <c r="AB6" s="71"/>
    </row>
    <row r="7" spans="2:44" ht="46" customHeight="1" thickBot="1" x14ac:dyDescent="0.25">
      <c r="B7" s="83" t="s">
        <v>16</v>
      </c>
      <c r="C7" s="83"/>
      <c r="D7" s="83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V7" s="85" t="s">
        <v>7</v>
      </c>
      <c r="W7" s="85"/>
      <c r="X7" s="85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2:44" ht="22.5" customHeight="1" x14ac:dyDescent="0.2">
      <c r="B8" s="87" t="s">
        <v>82</v>
      </c>
      <c r="C8" s="87"/>
      <c r="D8" s="87"/>
      <c r="E8" s="87"/>
      <c r="F8" s="89"/>
      <c r="G8" s="89"/>
      <c r="H8" s="89"/>
      <c r="I8" s="89"/>
      <c r="J8" s="92" t="s">
        <v>3</v>
      </c>
      <c r="K8" s="89"/>
      <c r="L8" s="89"/>
      <c r="M8" s="92" t="s">
        <v>2</v>
      </c>
      <c r="N8" s="89"/>
      <c r="O8" s="89"/>
      <c r="P8" s="92" t="s">
        <v>1</v>
      </c>
      <c r="Q8" s="8"/>
      <c r="R8" s="8"/>
      <c r="S8" s="8"/>
      <c r="V8" s="72" t="s">
        <v>11</v>
      </c>
      <c r="W8" s="72"/>
      <c r="X8" s="72"/>
      <c r="Y8" s="74"/>
      <c r="Z8" s="74"/>
      <c r="AA8" s="74"/>
      <c r="AB8" s="74"/>
      <c r="AC8" s="9" t="s">
        <v>9</v>
      </c>
      <c r="AD8" s="75"/>
      <c r="AE8" s="75"/>
      <c r="AF8" s="75"/>
      <c r="AG8" s="10" t="s">
        <v>12</v>
      </c>
      <c r="AH8" s="74"/>
      <c r="AI8" s="74"/>
      <c r="AJ8" s="74"/>
      <c r="AK8" s="74"/>
      <c r="AL8" s="74"/>
      <c r="AM8" s="74"/>
      <c r="AQ8" s="280"/>
      <c r="AR8" s="282"/>
    </row>
    <row r="9" spans="2:44" ht="22.5" customHeight="1" thickBot="1" x14ac:dyDescent="0.25">
      <c r="B9" s="88"/>
      <c r="C9" s="88"/>
      <c r="D9" s="88"/>
      <c r="E9" s="88"/>
      <c r="F9" s="59"/>
      <c r="G9" s="59"/>
      <c r="H9" s="59"/>
      <c r="I9" s="59"/>
      <c r="J9" s="284"/>
      <c r="K9" s="59"/>
      <c r="L9" s="59"/>
      <c r="M9" s="284"/>
      <c r="N9" s="59"/>
      <c r="O9" s="59"/>
      <c r="P9" s="284"/>
      <c r="Q9" s="8"/>
      <c r="R9" s="8"/>
      <c r="S9" s="8"/>
      <c r="V9" s="72" t="s">
        <v>13</v>
      </c>
      <c r="W9" s="72"/>
      <c r="X9" s="72"/>
      <c r="Y9" s="73"/>
      <c r="Z9" s="74"/>
      <c r="AA9" s="74"/>
      <c r="AB9" s="74"/>
      <c r="AC9" s="9" t="s">
        <v>9</v>
      </c>
      <c r="AD9" s="75"/>
      <c r="AE9" s="75"/>
      <c r="AF9" s="75"/>
      <c r="AG9" s="10" t="s">
        <v>12</v>
      </c>
      <c r="AH9" s="74"/>
      <c r="AI9" s="74"/>
      <c r="AJ9" s="74"/>
      <c r="AK9" s="74"/>
      <c r="AL9" s="74"/>
      <c r="AM9" s="74"/>
      <c r="AQ9" s="281"/>
      <c r="AR9" s="282"/>
    </row>
    <row r="10" spans="2:44" ht="47" customHeight="1" thickBot="1" x14ac:dyDescent="0.25">
      <c r="B10" s="76" t="s">
        <v>52</v>
      </c>
      <c r="C10" s="77"/>
      <c r="D10" s="77"/>
      <c r="E10" s="77"/>
      <c r="F10" s="77"/>
      <c r="G10" s="77"/>
      <c r="H10" s="77"/>
      <c r="I10" s="78"/>
      <c r="J10" s="79" t="e">
        <f>J16+J17</f>
        <v>#VALUE!</v>
      </c>
      <c r="K10" s="80"/>
      <c r="L10" s="80"/>
      <c r="M10" s="80"/>
      <c r="N10" s="80"/>
      <c r="O10" s="80"/>
      <c r="P10" s="80"/>
      <c r="Q10" s="80"/>
      <c r="R10" s="80"/>
      <c r="S10" s="81"/>
      <c r="V10" s="82" t="str">
        <f>IF(AN28=1,IF(AQ29&gt;6,"","※いずれかの金額に間違いがあります｡訂正してください｡"),"※金額入力完了マークに1を入れてください｡")</f>
        <v>※金額入力完了マークに1を入れてください｡</v>
      </c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Q10" s="27" t="s">
        <v>38</v>
      </c>
    </row>
    <row r="11" spans="2:44" ht="15" customHeight="1" thickBot="1" x14ac:dyDescent="0.25"/>
    <row r="12" spans="2:44" ht="51" customHeight="1" thickBot="1" x14ac:dyDescent="0.25">
      <c r="B12" s="101" t="s">
        <v>65</v>
      </c>
      <c r="C12" s="92"/>
      <c r="D12" s="92"/>
      <c r="E12" s="92"/>
      <c r="F12" s="92"/>
      <c r="G12" s="92"/>
      <c r="H12" s="92"/>
      <c r="I12" s="93"/>
      <c r="J12" s="102"/>
      <c r="K12" s="103"/>
      <c r="L12" s="103"/>
      <c r="M12" s="103"/>
      <c r="N12" s="103"/>
      <c r="O12" s="103"/>
      <c r="P12" s="103"/>
      <c r="Q12" s="103"/>
      <c r="R12" s="103"/>
      <c r="S12" s="104"/>
      <c r="U12" s="11"/>
      <c r="V12" s="12"/>
      <c r="W12" s="13"/>
      <c r="X12" s="13"/>
      <c r="Y12" s="13"/>
      <c r="Z12" s="105" t="s">
        <v>31</v>
      </c>
      <c r="AA12" s="105"/>
      <c r="AB12" s="106" t="s">
        <v>51</v>
      </c>
      <c r="AC12" s="106"/>
      <c r="AD12" s="106"/>
      <c r="AE12" s="106"/>
      <c r="AF12" s="106"/>
      <c r="AG12" s="106"/>
      <c r="AH12" s="105" t="s">
        <v>31</v>
      </c>
      <c r="AI12" s="105"/>
      <c r="AJ12" s="13"/>
      <c r="AK12" s="13"/>
      <c r="AL12" s="13"/>
      <c r="AM12" s="14"/>
      <c r="AQ12" s="24" t="str">
        <f>IF(ISNUMBER(J12),"OK","契約金額を入れて下さい")</f>
        <v>契約金額を入れて下さい</v>
      </c>
      <c r="AR12" s="26" t="s">
        <v>39</v>
      </c>
    </row>
    <row r="13" spans="2:44" ht="51" customHeight="1" thickBot="1" x14ac:dyDescent="0.25">
      <c r="B13" s="101" t="s">
        <v>66</v>
      </c>
      <c r="C13" s="92"/>
      <c r="D13" s="92"/>
      <c r="E13" s="92"/>
      <c r="F13" s="92"/>
      <c r="G13" s="92"/>
      <c r="H13" s="92" t="s">
        <v>17</v>
      </c>
      <c r="I13" s="93"/>
      <c r="J13" s="94">
        <f>AE27</f>
        <v>0</v>
      </c>
      <c r="K13" s="95"/>
      <c r="L13" s="95"/>
      <c r="M13" s="95"/>
      <c r="N13" s="95"/>
      <c r="O13" s="95"/>
      <c r="P13" s="95"/>
      <c r="Q13" s="95"/>
      <c r="R13" s="95"/>
      <c r="S13" s="96"/>
      <c r="V13" s="97" t="s">
        <v>21</v>
      </c>
      <c r="W13" s="98"/>
      <c r="X13" s="98"/>
      <c r="Y13" s="98"/>
      <c r="Z13" s="98"/>
      <c r="AA13" s="107" t="s">
        <v>83</v>
      </c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8"/>
      <c r="AQ13" s="28" t="str">
        <f>IF(J12="","契約金額を入力してください",IF(J12&lt;J13,"金額がおかしい","OK"))</f>
        <v>契約金額を入力してください</v>
      </c>
      <c r="AR13" s="26" t="s">
        <v>39</v>
      </c>
    </row>
    <row r="14" spans="2:44" ht="51" customHeight="1" thickBot="1" x14ac:dyDescent="0.25">
      <c r="B14" s="90" t="s">
        <v>36</v>
      </c>
      <c r="C14" s="61"/>
      <c r="D14" s="61"/>
      <c r="E14" s="91"/>
      <c r="F14" s="91"/>
      <c r="G14" s="16" t="s">
        <v>35</v>
      </c>
      <c r="H14" s="92" t="s">
        <v>18</v>
      </c>
      <c r="I14" s="93"/>
      <c r="J14" s="94">
        <f>ROUND(J13*(E14/100),0)</f>
        <v>0</v>
      </c>
      <c r="K14" s="95"/>
      <c r="L14" s="95"/>
      <c r="M14" s="95"/>
      <c r="N14" s="95"/>
      <c r="O14" s="95"/>
      <c r="P14" s="95"/>
      <c r="Q14" s="95"/>
      <c r="R14" s="95"/>
      <c r="S14" s="96"/>
      <c r="V14" s="97" t="s">
        <v>84</v>
      </c>
      <c r="W14" s="98"/>
      <c r="X14" s="98"/>
      <c r="Y14" s="98"/>
      <c r="Z14" s="98"/>
      <c r="AA14" s="99" t="s">
        <v>85</v>
      </c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Q14" s="24" t="str">
        <f>IF(ISNUMBER(E14),"OK","   ％を入力して下さい")</f>
        <v xml:space="preserve">   ％を入力して下さい</v>
      </c>
      <c r="AR14" s="26" t="s">
        <v>39</v>
      </c>
    </row>
    <row r="15" spans="2:44" ht="51" customHeight="1" thickBot="1" x14ac:dyDescent="0.25">
      <c r="B15" s="118" t="s">
        <v>67</v>
      </c>
      <c r="C15" s="119"/>
      <c r="D15" s="119"/>
      <c r="E15" s="119"/>
      <c r="F15" s="119"/>
      <c r="G15" s="119"/>
      <c r="H15" s="92" t="s">
        <v>19</v>
      </c>
      <c r="I15" s="93"/>
      <c r="J15" s="120"/>
      <c r="K15" s="121"/>
      <c r="L15" s="121"/>
      <c r="M15" s="121"/>
      <c r="N15" s="121"/>
      <c r="O15" s="121"/>
      <c r="P15" s="121"/>
      <c r="Q15" s="121"/>
      <c r="R15" s="121"/>
      <c r="S15" s="122"/>
      <c r="V15" s="97" t="s">
        <v>86</v>
      </c>
      <c r="W15" s="98"/>
      <c r="X15" s="98"/>
      <c r="Y15" s="98"/>
      <c r="Z15" s="98"/>
      <c r="AA15" s="107" t="s">
        <v>63</v>
      </c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8"/>
      <c r="AQ15" s="24" t="b">
        <f>IF(J15&lt;&gt;"",IF(J12&gt;J15,"OK","金額がおかしい"))</f>
        <v>0</v>
      </c>
      <c r="AR15" s="26" t="s">
        <v>39</v>
      </c>
    </row>
    <row r="16" spans="2:44" ht="51" customHeight="1" thickBot="1" x14ac:dyDescent="0.3">
      <c r="B16" s="123" t="s">
        <v>69</v>
      </c>
      <c r="C16" s="124"/>
      <c r="D16" s="124"/>
      <c r="E16" s="124"/>
      <c r="F16" s="124"/>
      <c r="G16" s="61" t="s">
        <v>20</v>
      </c>
      <c r="H16" s="61"/>
      <c r="I16" s="112"/>
      <c r="J16" s="94" t="str">
        <f>IF(J14-J15&gt;0,J14-J15,"")</f>
        <v/>
      </c>
      <c r="K16" s="95"/>
      <c r="L16" s="95"/>
      <c r="M16" s="95"/>
      <c r="N16" s="95"/>
      <c r="O16" s="95"/>
      <c r="P16" s="95"/>
      <c r="Q16" s="95"/>
      <c r="R16" s="95"/>
      <c r="S16" s="96"/>
      <c r="V16" s="125"/>
      <c r="W16" s="126"/>
      <c r="X16" s="126"/>
      <c r="Y16" s="126"/>
      <c r="Z16" s="126"/>
      <c r="AA16" s="107" t="s">
        <v>61</v>
      </c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8"/>
      <c r="AQ16" s="1"/>
    </row>
    <row r="17" spans="2:44" ht="51" customHeight="1" thickBot="1" x14ac:dyDescent="0.25">
      <c r="B17" s="109" t="s">
        <v>68</v>
      </c>
      <c r="C17" s="110"/>
      <c r="D17" s="110"/>
      <c r="E17" s="110"/>
      <c r="F17" s="110"/>
      <c r="G17" s="111">
        <v>0.1</v>
      </c>
      <c r="H17" s="61"/>
      <c r="I17" s="112"/>
      <c r="J17" s="94" t="e">
        <f>+J16*0.1</f>
        <v>#VALUE!</v>
      </c>
      <c r="K17" s="95"/>
      <c r="L17" s="95"/>
      <c r="M17" s="95"/>
      <c r="N17" s="95"/>
      <c r="O17" s="95"/>
      <c r="P17" s="95"/>
      <c r="Q17" s="95"/>
      <c r="R17" s="95"/>
      <c r="S17" s="96"/>
      <c r="V17" s="97" t="s">
        <v>87</v>
      </c>
      <c r="W17" s="98"/>
      <c r="X17" s="98"/>
      <c r="Y17" s="98"/>
      <c r="Z17" s="98"/>
      <c r="AA17" s="107" t="s">
        <v>77</v>
      </c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</row>
    <row r="18" spans="2:44" ht="50" customHeight="1" thickBot="1" x14ac:dyDescent="0.25">
      <c r="B18" s="113" t="s">
        <v>74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49"/>
      <c r="V18" s="114" t="s">
        <v>88</v>
      </c>
      <c r="W18" s="115"/>
      <c r="X18" s="115"/>
      <c r="Y18" s="115"/>
      <c r="Z18" s="115"/>
      <c r="AA18" s="116" t="s">
        <v>62</v>
      </c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</row>
    <row r="19" spans="2:44" ht="16" customHeight="1" thickBot="1" x14ac:dyDescent="0.25">
      <c r="AQ19" s="1"/>
    </row>
    <row r="20" spans="2:44" ht="45" customHeight="1" thickTop="1" thickBot="1" x14ac:dyDescent="0.25">
      <c r="B20" s="127" t="s">
        <v>22</v>
      </c>
      <c r="C20" s="128"/>
      <c r="D20" s="128"/>
      <c r="E20" s="128"/>
      <c r="F20" s="128"/>
      <c r="G20" s="128"/>
      <c r="H20" s="128"/>
      <c r="I20" s="129"/>
      <c r="J20" s="132" t="s">
        <v>72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4" t="s">
        <v>73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5"/>
      <c r="AQ20" s="23" t="s">
        <v>38</v>
      </c>
    </row>
    <row r="21" spans="2:44" ht="20.149999999999999" customHeight="1" thickBot="1" x14ac:dyDescent="0.25">
      <c r="B21" s="130"/>
      <c r="C21" s="83"/>
      <c r="D21" s="83"/>
      <c r="E21" s="83"/>
      <c r="F21" s="83"/>
      <c r="G21" s="83"/>
      <c r="H21" s="83"/>
      <c r="I21" s="131"/>
      <c r="J21" s="136" t="s">
        <v>23</v>
      </c>
      <c r="K21" s="137"/>
      <c r="L21" s="137"/>
      <c r="M21" s="136" t="s">
        <v>42</v>
      </c>
      <c r="N21" s="137"/>
      <c r="O21" s="138"/>
      <c r="P21" s="136" t="s">
        <v>24</v>
      </c>
      <c r="Q21" s="137"/>
      <c r="R21" s="137"/>
      <c r="S21" s="137"/>
      <c r="T21" s="137"/>
      <c r="U21" s="137"/>
      <c r="V21" s="137"/>
      <c r="W21" s="137"/>
      <c r="X21" s="139"/>
      <c r="Y21" s="140" t="s">
        <v>23</v>
      </c>
      <c r="Z21" s="137"/>
      <c r="AA21" s="138"/>
      <c r="AB21" s="136" t="s">
        <v>42</v>
      </c>
      <c r="AC21" s="137"/>
      <c r="AD21" s="137"/>
      <c r="AE21" s="136" t="s">
        <v>24</v>
      </c>
      <c r="AF21" s="137"/>
      <c r="AG21" s="137"/>
      <c r="AH21" s="137"/>
      <c r="AI21" s="137"/>
      <c r="AJ21" s="137"/>
      <c r="AK21" s="137"/>
      <c r="AL21" s="137"/>
      <c r="AM21" s="139"/>
    </row>
    <row r="22" spans="2:44" ht="40" customHeight="1" thickTop="1" thickBot="1" x14ac:dyDescent="0.25">
      <c r="B22" s="160"/>
      <c r="C22" s="161"/>
      <c r="D22" s="161"/>
      <c r="E22" s="161"/>
      <c r="F22" s="161"/>
      <c r="G22" s="161"/>
      <c r="H22" s="161"/>
      <c r="I22" s="162"/>
      <c r="J22" s="163"/>
      <c r="K22" s="164"/>
      <c r="L22" s="164"/>
      <c r="M22" s="163"/>
      <c r="N22" s="164"/>
      <c r="O22" s="165"/>
      <c r="P22" s="166"/>
      <c r="Q22" s="167"/>
      <c r="R22" s="167"/>
      <c r="S22" s="167"/>
      <c r="T22" s="167"/>
      <c r="U22" s="167"/>
      <c r="V22" s="167"/>
      <c r="W22" s="167"/>
      <c r="X22" s="168"/>
      <c r="Y22" s="169"/>
      <c r="Z22" s="164"/>
      <c r="AA22" s="165"/>
      <c r="AB22" s="154" t="str">
        <f>IF(Y22&gt;1,"%","")</f>
        <v/>
      </c>
      <c r="AC22" s="155"/>
      <c r="AD22" s="156"/>
      <c r="AE22" s="141" t="str">
        <f t="shared" ref="AE22:AE26" si="0">IF(Y22="","",ROUND(P22*(Y22/100),0))</f>
        <v/>
      </c>
      <c r="AF22" s="142"/>
      <c r="AG22" s="142"/>
      <c r="AH22" s="142"/>
      <c r="AI22" s="142"/>
      <c r="AJ22" s="142"/>
      <c r="AK22" s="142"/>
      <c r="AL22" s="142"/>
      <c r="AM22" s="143"/>
      <c r="AQ22" s="25" t="str">
        <f>IF(AND(Y22&lt;&gt;"",AE22&lt;&gt;""),IF(AND(ISNUMBER(Y22),ISNUMBER(AE22)),"OK","出来高を入力して下さい"),"")</f>
        <v/>
      </c>
      <c r="AR22" s="26" t="s">
        <v>40</v>
      </c>
    </row>
    <row r="23" spans="2:44" ht="40" customHeight="1" thickTop="1" thickBot="1" x14ac:dyDescent="0.25">
      <c r="B23" s="144"/>
      <c r="C23" s="145"/>
      <c r="D23" s="145"/>
      <c r="E23" s="145"/>
      <c r="F23" s="145"/>
      <c r="G23" s="145"/>
      <c r="H23" s="145"/>
      <c r="I23" s="146"/>
      <c r="J23" s="147"/>
      <c r="K23" s="148"/>
      <c r="L23" s="148"/>
      <c r="M23" s="147"/>
      <c r="N23" s="148"/>
      <c r="O23" s="149"/>
      <c r="P23" s="150"/>
      <c r="Q23" s="151"/>
      <c r="R23" s="151"/>
      <c r="S23" s="151"/>
      <c r="T23" s="151"/>
      <c r="U23" s="151"/>
      <c r="V23" s="151"/>
      <c r="W23" s="151"/>
      <c r="X23" s="152"/>
      <c r="Y23" s="153"/>
      <c r="Z23" s="148"/>
      <c r="AA23" s="149"/>
      <c r="AB23" s="154" t="str">
        <f>IF(Y23&gt;1,"%","")</f>
        <v/>
      </c>
      <c r="AC23" s="155"/>
      <c r="AD23" s="156"/>
      <c r="AE23" s="157" t="str">
        <f t="shared" si="0"/>
        <v/>
      </c>
      <c r="AF23" s="158"/>
      <c r="AG23" s="158"/>
      <c r="AH23" s="158"/>
      <c r="AI23" s="158"/>
      <c r="AJ23" s="158"/>
      <c r="AK23" s="158"/>
      <c r="AL23" s="158"/>
      <c r="AM23" s="159"/>
      <c r="AQ23" s="25" t="str">
        <f>IF(AND(Y23&lt;&gt;"",AE23&lt;&gt;""),IF(AND(ISNUMBER(Y23),ISNUMBER(AE23)),"OK","出来高を入力して下さい"),"")</f>
        <v/>
      </c>
      <c r="AR23" s="26" t="s">
        <v>40</v>
      </c>
    </row>
    <row r="24" spans="2:44" ht="40" customHeight="1" thickTop="1" thickBot="1" x14ac:dyDescent="0.25">
      <c r="B24" s="144"/>
      <c r="C24" s="145"/>
      <c r="D24" s="145"/>
      <c r="E24" s="145"/>
      <c r="F24" s="145"/>
      <c r="G24" s="145"/>
      <c r="H24" s="145"/>
      <c r="I24" s="146"/>
      <c r="J24" s="147"/>
      <c r="K24" s="148"/>
      <c r="L24" s="148"/>
      <c r="M24" s="147"/>
      <c r="N24" s="148"/>
      <c r="O24" s="149"/>
      <c r="P24" s="150"/>
      <c r="Q24" s="151"/>
      <c r="R24" s="151"/>
      <c r="S24" s="151"/>
      <c r="T24" s="151"/>
      <c r="U24" s="151"/>
      <c r="V24" s="151"/>
      <c r="W24" s="151"/>
      <c r="X24" s="152"/>
      <c r="Y24" s="153"/>
      <c r="Z24" s="148"/>
      <c r="AA24" s="149"/>
      <c r="AB24" s="154" t="str">
        <f t="shared" ref="AB24:AB26" si="1">IF(Y24&gt;1,"%","")</f>
        <v/>
      </c>
      <c r="AC24" s="155"/>
      <c r="AD24" s="156"/>
      <c r="AE24" s="157" t="str">
        <f t="shared" si="0"/>
        <v/>
      </c>
      <c r="AF24" s="158"/>
      <c r="AG24" s="158"/>
      <c r="AH24" s="158"/>
      <c r="AI24" s="158"/>
      <c r="AJ24" s="158"/>
      <c r="AK24" s="158"/>
      <c r="AL24" s="158"/>
      <c r="AM24" s="159"/>
      <c r="AQ24" s="25" t="str">
        <f>IF(AND(Y24&lt;&gt;"",AE24&lt;&gt;""),IF(AND(ISNUMBER(Y24),ISNUMBER(AE24)),"OK","出来高を入力して下さい"),"")</f>
        <v/>
      </c>
      <c r="AR24" s="26" t="s">
        <v>40</v>
      </c>
    </row>
    <row r="25" spans="2:44" ht="40" customHeight="1" thickTop="1" thickBot="1" x14ac:dyDescent="0.25">
      <c r="B25" s="144"/>
      <c r="C25" s="145"/>
      <c r="D25" s="145"/>
      <c r="E25" s="145"/>
      <c r="F25" s="145"/>
      <c r="G25" s="145"/>
      <c r="H25" s="145"/>
      <c r="I25" s="146"/>
      <c r="J25" s="147"/>
      <c r="K25" s="148"/>
      <c r="L25" s="148"/>
      <c r="M25" s="147"/>
      <c r="N25" s="148"/>
      <c r="O25" s="149"/>
      <c r="P25" s="150"/>
      <c r="Q25" s="151"/>
      <c r="R25" s="151"/>
      <c r="S25" s="151"/>
      <c r="T25" s="151"/>
      <c r="U25" s="151"/>
      <c r="V25" s="151"/>
      <c r="W25" s="151"/>
      <c r="X25" s="152"/>
      <c r="Y25" s="153"/>
      <c r="Z25" s="148"/>
      <c r="AA25" s="149"/>
      <c r="AB25" s="154" t="str">
        <f t="shared" si="1"/>
        <v/>
      </c>
      <c r="AC25" s="155"/>
      <c r="AD25" s="156"/>
      <c r="AE25" s="157" t="str">
        <f t="shared" si="0"/>
        <v/>
      </c>
      <c r="AF25" s="158"/>
      <c r="AG25" s="158"/>
      <c r="AH25" s="158"/>
      <c r="AI25" s="158"/>
      <c r="AJ25" s="158"/>
      <c r="AK25" s="158"/>
      <c r="AL25" s="158"/>
      <c r="AM25" s="159"/>
      <c r="AQ25" s="25" t="str">
        <f t="shared" ref="AQ25:AQ26" si="2">IF(Y25&lt;&gt;"",IF(ISNUMBER(Y25),"OK","出来高を入力して下さい"),"")</f>
        <v/>
      </c>
      <c r="AR25" s="26" t="s">
        <v>40</v>
      </c>
    </row>
    <row r="26" spans="2:44" ht="40" customHeight="1" thickTop="1" thickBot="1" x14ac:dyDescent="0.25">
      <c r="B26" s="144"/>
      <c r="C26" s="145"/>
      <c r="D26" s="145"/>
      <c r="E26" s="145"/>
      <c r="F26" s="145"/>
      <c r="G26" s="145"/>
      <c r="H26" s="145"/>
      <c r="I26" s="146"/>
      <c r="J26" s="147"/>
      <c r="K26" s="148"/>
      <c r="L26" s="148"/>
      <c r="M26" s="147"/>
      <c r="N26" s="148"/>
      <c r="O26" s="149"/>
      <c r="P26" s="150"/>
      <c r="Q26" s="151"/>
      <c r="R26" s="151"/>
      <c r="S26" s="151"/>
      <c r="T26" s="151"/>
      <c r="U26" s="151"/>
      <c r="V26" s="151"/>
      <c r="W26" s="151"/>
      <c r="X26" s="152"/>
      <c r="Y26" s="153"/>
      <c r="Z26" s="148"/>
      <c r="AA26" s="149"/>
      <c r="AB26" s="154" t="str">
        <f t="shared" si="1"/>
        <v/>
      </c>
      <c r="AC26" s="155"/>
      <c r="AD26" s="156"/>
      <c r="AE26" s="157" t="str">
        <f t="shared" si="0"/>
        <v/>
      </c>
      <c r="AF26" s="158"/>
      <c r="AG26" s="158"/>
      <c r="AH26" s="158"/>
      <c r="AI26" s="158"/>
      <c r="AJ26" s="158"/>
      <c r="AK26" s="158"/>
      <c r="AL26" s="158"/>
      <c r="AM26" s="159"/>
      <c r="AQ26" s="25" t="str">
        <f t="shared" si="2"/>
        <v/>
      </c>
      <c r="AR26" s="26" t="s">
        <v>40</v>
      </c>
    </row>
    <row r="27" spans="2:44" ht="40" customHeight="1" thickTop="1" thickBot="1" x14ac:dyDescent="0.25">
      <c r="B27" s="170" t="s">
        <v>41</v>
      </c>
      <c r="C27" s="171"/>
      <c r="D27" s="171"/>
      <c r="E27" s="171"/>
      <c r="F27" s="171"/>
      <c r="G27" s="171"/>
      <c r="H27" s="171"/>
      <c r="I27" s="172"/>
      <c r="J27" s="173"/>
      <c r="K27" s="174"/>
      <c r="L27" s="174"/>
      <c r="M27" s="174"/>
      <c r="N27" s="174"/>
      <c r="O27" s="175"/>
      <c r="P27" s="176">
        <f>SUM(P22:X26)</f>
        <v>0</v>
      </c>
      <c r="Q27" s="177"/>
      <c r="R27" s="177"/>
      <c r="S27" s="177"/>
      <c r="T27" s="177"/>
      <c r="U27" s="177"/>
      <c r="V27" s="177"/>
      <c r="W27" s="177"/>
      <c r="X27" s="178"/>
      <c r="Y27" s="179" t="s">
        <v>71</v>
      </c>
      <c r="Z27" s="180"/>
      <c r="AA27" s="180"/>
      <c r="AB27" s="180"/>
      <c r="AC27" s="180"/>
      <c r="AD27" s="181"/>
      <c r="AE27" s="182">
        <f>SUM(AE22:AM26)</f>
        <v>0</v>
      </c>
      <c r="AF27" s="183"/>
      <c r="AG27" s="183"/>
      <c r="AH27" s="183"/>
      <c r="AI27" s="183"/>
      <c r="AJ27" s="183"/>
      <c r="AK27" s="183"/>
      <c r="AL27" s="183"/>
      <c r="AM27" s="184"/>
      <c r="AQ27" s="25" t="str">
        <f>IF(P27&lt;&gt;"",IF(P27=J12,"OK","契約金額と合いません｡"))</f>
        <v>OK</v>
      </c>
      <c r="AR27" s="26" t="s">
        <v>39</v>
      </c>
    </row>
    <row r="28" spans="2:44" ht="20.149999999999999" customHeight="1" thickTop="1" thickBot="1" x14ac:dyDescent="0.25">
      <c r="AB28" s="185" t="s">
        <v>58</v>
      </c>
      <c r="AC28" s="185"/>
      <c r="AD28" s="185"/>
      <c r="AE28" s="186"/>
      <c r="AF28" s="186"/>
      <c r="AG28" s="186"/>
      <c r="AH28" s="186"/>
      <c r="AI28" s="186"/>
      <c r="AJ28" s="186"/>
      <c r="AK28" s="186"/>
      <c r="AL28" s="186"/>
      <c r="AM28" s="186"/>
      <c r="AN28" s="33"/>
      <c r="AQ28" s="34" t="str">
        <f>IF(AN28=1,"OK","1を入れて下さい｡")</f>
        <v>1を入れて下さい｡</v>
      </c>
      <c r="AR28" s="6" t="s">
        <v>39</v>
      </c>
    </row>
    <row r="29" spans="2:44" ht="50.15" customHeight="1" thickTop="1" thickBot="1" x14ac:dyDescent="0.25">
      <c r="B29" s="134" t="s">
        <v>26</v>
      </c>
      <c r="C29" s="133"/>
      <c r="D29" s="133"/>
      <c r="E29" s="133"/>
      <c r="F29" s="133"/>
      <c r="G29" s="133"/>
      <c r="H29" s="133"/>
      <c r="I29" s="133"/>
      <c r="J29" s="132" t="s">
        <v>28</v>
      </c>
      <c r="K29" s="133"/>
      <c r="L29" s="133"/>
      <c r="M29" s="133"/>
      <c r="N29" s="133"/>
      <c r="O29" s="133"/>
      <c r="P29" s="133"/>
      <c r="Q29" s="133"/>
      <c r="R29" s="133"/>
      <c r="S29" s="133"/>
      <c r="T29" s="187" t="s">
        <v>29</v>
      </c>
      <c r="U29" s="188"/>
      <c r="V29" s="189"/>
      <c r="W29" s="132" t="s">
        <v>30</v>
      </c>
      <c r="X29" s="133"/>
      <c r="Y29" s="133"/>
      <c r="Z29" s="133"/>
      <c r="AA29" s="133"/>
      <c r="AB29" s="133"/>
      <c r="AC29" s="135"/>
      <c r="AQ29" s="32">
        <f>COUNTIF(AQ12:AQ28,"OK")</f>
        <v>1</v>
      </c>
    </row>
    <row r="30" spans="2:44" ht="35.15" customHeight="1" thickBot="1" x14ac:dyDescent="0.25">
      <c r="B30" s="190"/>
      <c r="C30" s="191"/>
      <c r="D30" s="191"/>
      <c r="E30" s="191"/>
      <c r="F30" s="191"/>
      <c r="G30" s="191"/>
      <c r="H30" s="191"/>
      <c r="I30" s="191"/>
      <c r="J30" s="192"/>
      <c r="K30" s="193"/>
      <c r="L30" s="193"/>
      <c r="M30" s="193"/>
      <c r="N30" s="193"/>
      <c r="O30" s="193"/>
      <c r="P30" s="193"/>
      <c r="Q30" s="193"/>
      <c r="R30" s="50"/>
      <c r="S30" s="3" t="s">
        <v>27</v>
      </c>
      <c r="T30" s="194"/>
      <c r="U30" s="195"/>
      <c r="V30" s="196"/>
      <c r="W30" s="197"/>
      <c r="X30" s="198"/>
      <c r="Y30" s="198"/>
      <c r="Z30" s="198"/>
      <c r="AA30" s="198"/>
      <c r="AB30" s="198"/>
      <c r="AC30" s="199"/>
    </row>
    <row r="31" spans="2:44" ht="29.15" customHeight="1" x14ac:dyDescent="0.2">
      <c r="B31" s="205" t="s">
        <v>6</v>
      </c>
      <c r="C31" s="206"/>
      <c r="D31" s="206"/>
      <c r="E31" s="206"/>
      <c r="F31" s="207"/>
      <c r="G31" s="208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10"/>
    </row>
    <row r="32" spans="2:44" ht="20.5" customHeight="1" thickBot="1" x14ac:dyDescent="0.25">
      <c r="B32" s="214" t="s">
        <v>25</v>
      </c>
      <c r="C32" s="215"/>
      <c r="D32" s="215"/>
      <c r="E32" s="215"/>
      <c r="F32" s="215"/>
      <c r="G32" s="211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3"/>
    </row>
    <row r="33" spans="2:43" ht="46.5" customHeight="1" thickTop="1" thickBot="1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58" t="s">
        <v>0</v>
      </c>
      <c r="R33" s="58"/>
      <c r="S33" s="58"/>
      <c r="T33" s="58"/>
      <c r="U33" s="58"/>
      <c r="V33" s="58"/>
      <c r="W33" s="58"/>
      <c r="X33" s="58"/>
      <c r="Y33" s="58"/>
      <c r="Z33" s="17"/>
      <c r="AA33" s="17"/>
      <c r="AB33" s="17"/>
      <c r="AC33" s="200" t="str">
        <f>AC1&amp;""</f>
        <v/>
      </c>
      <c r="AD33" s="200"/>
      <c r="AE33" s="200"/>
      <c r="AF33" s="200"/>
      <c r="AG33" s="18" t="s">
        <v>3</v>
      </c>
      <c r="AH33" s="200" t="str">
        <f>AH1&amp;""</f>
        <v/>
      </c>
      <c r="AI33" s="200"/>
      <c r="AJ33" s="18" t="s">
        <v>2</v>
      </c>
      <c r="AK33" s="200" t="str">
        <f>AK1&amp;""</f>
        <v/>
      </c>
      <c r="AL33" s="200"/>
      <c r="AM33" s="18" t="s">
        <v>1</v>
      </c>
      <c r="AQ33" s="17"/>
    </row>
    <row r="34" spans="2:43" ht="35.5" customHeight="1" thickTop="1" thickBot="1" x14ac:dyDescent="0.25">
      <c r="B34" s="1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60" t="s">
        <v>60</v>
      </c>
      <c r="R34" s="60"/>
      <c r="S34" s="60"/>
      <c r="T34" s="60"/>
      <c r="U34" s="60"/>
      <c r="V34" s="60"/>
      <c r="W34" s="60"/>
      <c r="X34" s="60"/>
      <c r="Y34" s="60"/>
      <c r="Z34" s="17"/>
      <c r="AA34" s="17"/>
      <c r="AB34" s="17"/>
      <c r="AC34" s="201" t="s">
        <v>10</v>
      </c>
      <c r="AD34" s="201"/>
      <c r="AE34" s="201"/>
      <c r="AF34" s="202" t="str">
        <f>AF2&amp;""</f>
        <v/>
      </c>
      <c r="AG34" s="202"/>
      <c r="AH34" s="202"/>
      <c r="AI34" s="202"/>
      <c r="AJ34" s="202"/>
      <c r="AK34" s="202"/>
      <c r="AL34" s="202"/>
      <c r="AM34" s="202"/>
      <c r="AQ34" s="17"/>
    </row>
    <row r="35" spans="2:43" ht="42.65" customHeight="1" thickBot="1" x14ac:dyDescent="0.25">
      <c r="B35" s="203" t="s">
        <v>14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17"/>
      <c r="T35" s="17"/>
      <c r="U35" s="17"/>
      <c r="V35" s="17"/>
      <c r="W35" s="17"/>
      <c r="X35" s="17"/>
      <c r="Y35" s="17"/>
      <c r="Z35" s="17"/>
      <c r="AA35" s="17"/>
      <c r="AB35" s="204"/>
      <c r="AC35" s="204"/>
      <c r="AD35" s="20"/>
      <c r="AE35" s="20"/>
      <c r="AF35" s="20"/>
      <c r="AG35" s="20"/>
      <c r="AH35" s="20"/>
      <c r="AI35" s="20"/>
      <c r="AJ35" s="20"/>
      <c r="AK35" s="20"/>
      <c r="AL35" s="20"/>
      <c r="AM35" s="17"/>
      <c r="AQ35" s="17"/>
    </row>
    <row r="36" spans="2:43" ht="47.5" customHeight="1" thickTop="1" x14ac:dyDescent="0.2">
      <c r="B36" s="17"/>
      <c r="C36" s="221" t="s">
        <v>15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17"/>
      <c r="Q36" s="17"/>
      <c r="R36" s="17"/>
      <c r="S36" s="17"/>
      <c r="T36" s="17"/>
      <c r="U36" s="17"/>
      <c r="V36" s="222" t="s">
        <v>5</v>
      </c>
      <c r="W36" s="222"/>
      <c r="X36" s="222"/>
      <c r="Y36" s="222"/>
      <c r="Z36" s="222" t="str">
        <f>Z4&amp;""</f>
        <v/>
      </c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4"/>
      <c r="AM36" s="224"/>
      <c r="AQ36" s="17"/>
    </row>
    <row r="37" spans="2:43" ht="24.5" customHeight="1" x14ac:dyDescent="0.2">
      <c r="B37" s="17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7"/>
      <c r="Q37" s="17"/>
      <c r="R37" s="17"/>
      <c r="S37" s="17"/>
      <c r="T37" s="17"/>
      <c r="U37" s="17"/>
      <c r="V37" s="225" t="s">
        <v>70</v>
      </c>
      <c r="W37" s="225"/>
      <c r="X37" s="225"/>
      <c r="Y37" s="225"/>
      <c r="Z37" s="35" t="s">
        <v>64</v>
      </c>
      <c r="AA37" s="298" t="str">
        <f>AA5&amp;""</f>
        <v/>
      </c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Q37" s="17"/>
    </row>
    <row r="38" spans="2:43" ht="22.5" customHeight="1" x14ac:dyDescent="0.2">
      <c r="B38" s="67" t="s">
        <v>37</v>
      </c>
      <c r="C38" s="67"/>
      <c r="D38" s="67"/>
      <c r="E38" s="67"/>
      <c r="F38" s="289" t="str">
        <f>F6&amp;""</f>
        <v/>
      </c>
      <c r="G38" s="289"/>
      <c r="H38" s="289"/>
      <c r="I38" s="289"/>
      <c r="J38" s="289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16" t="s">
        <v>4</v>
      </c>
      <c r="W38" s="216"/>
      <c r="X38" s="217" t="str">
        <f>X6&amp;""</f>
        <v/>
      </c>
      <c r="Y38" s="217"/>
      <c r="Z38" s="29" t="s">
        <v>32</v>
      </c>
      <c r="AA38" s="217" t="str">
        <f>AA6&amp;""</f>
        <v/>
      </c>
      <c r="AB38" s="2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Q38" s="17"/>
    </row>
    <row r="39" spans="2:43" ht="40.5" customHeight="1" thickBot="1" x14ac:dyDescent="0.25">
      <c r="B39" s="200" t="s">
        <v>16</v>
      </c>
      <c r="C39" s="200"/>
      <c r="D39" s="200"/>
      <c r="E39" s="200"/>
      <c r="F39" s="218" t="str">
        <f>F7&amp;""</f>
        <v/>
      </c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17"/>
      <c r="U39" s="17"/>
      <c r="V39" s="219" t="s">
        <v>7</v>
      </c>
      <c r="W39" s="219"/>
      <c r="X39" s="219"/>
      <c r="Y39" s="220" t="str">
        <f>Y7&amp;""</f>
        <v/>
      </c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Q39" s="17"/>
    </row>
    <row r="40" spans="2:43" ht="25" customHeight="1" x14ac:dyDescent="0.2">
      <c r="B40" s="87" t="s">
        <v>82</v>
      </c>
      <c r="C40" s="87"/>
      <c r="D40" s="87"/>
      <c r="E40" s="87"/>
      <c r="F40" s="283" t="str">
        <f>IF(F8&gt;0,F8,"")</f>
        <v/>
      </c>
      <c r="G40" s="283"/>
      <c r="H40" s="283"/>
      <c r="I40" s="283"/>
      <c r="J40" s="285" t="s">
        <v>3</v>
      </c>
      <c r="K40" s="283" t="str">
        <f>IF(K8&gt;0,K8,"")</f>
        <v/>
      </c>
      <c r="L40" s="283"/>
      <c r="M40" s="285" t="s">
        <v>2</v>
      </c>
      <c r="N40" s="283" t="str">
        <f>IF(N8&gt;0,N8,"")</f>
        <v/>
      </c>
      <c r="O40" s="283"/>
      <c r="P40" s="92" t="s">
        <v>1</v>
      </c>
      <c r="Q40" s="8"/>
      <c r="R40" s="8"/>
      <c r="S40" s="8"/>
      <c r="T40" s="17"/>
      <c r="U40" s="17"/>
      <c r="V40" s="287" t="s">
        <v>11</v>
      </c>
      <c r="W40" s="287"/>
      <c r="X40" s="287"/>
      <c r="Y40" s="288" t="str">
        <f>Y8&amp;""</f>
        <v/>
      </c>
      <c r="Z40" s="288"/>
      <c r="AA40" s="288"/>
      <c r="AB40" s="288"/>
      <c r="AC40" s="30" t="s">
        <v>9</v>
      </c>
      <c r="AD40" s="288" t="str">
        <f>AD8&amp;""</f>
        <v/>
      </c>
      <c r="AE40" s="288"/>
      <c r="AF40" s="288"/>
      <c r="AG40" s="31" t="s">
        <v>12</v>
      </c>
      <c r="AH40" s="288" t="str">
        <f>AH8&amp;""</f>
        <v/>
      </c>
      <c r="AI40" s="288"/>
      <c r="AJ40" s="288"/>
      <c r="AK40" s="288"/>
      <c r="AL40" s="288"/>
      <c r="AM40" s="288"/>
      <c r="AQ40" s="17"/>
    </row>
    <row r="41" spans="2:43" ht="25" customHeight="1" thickBot="1" x14ac:dyDescent="0.25">
      <c r="B41" s="88"/>
      <c r="C41" s="88"/>
      <c r="D41" s="88"/>
      <c r="E41" s="88"/>
      <c r="F41" s="200"/>
      <c r="G41" s="200"/>
      <c r="H41" s="200"/>
      <c r="I41" s="200"/>
      <c r="J41" s="286"/>
      <c r="K41" s="200"/>
      <c r="L41" s="200"/>
      <c r="M41" s="286"/>
      <c r="N41" s="200"/>
      <c r="O41" s="200"/>
      <c r="P41" s="284"/>
      <c r="Q41" s="8"/>
      <c r="R41" s="8"/>
      <c r="S41" s="8"/>
      <c r="T41" s="17"/>
      <c r="U41" s="17"/>
      <c r="V41" s="287" t="s">
        <v>13</v>
      </c>
      <c r="W41" s="287"/>
      <c r="X41" s="287"/>
      <c r="Y41" s="288" t="str">
        <f>Y9&amp;""</f>
        <v/>
      </c>
      <c r="Z41" s="288"/>
      <c r="AA41" s="288"/>
      <c r="AB41" s="288"/>
      <c r="AC41" s="30" t="s">
        <v>9</v>
      </c>
      <c r="AD41" s="288" t="str">
        <f>AD9&amp;""</f>
        <v/>
      </c>
      <c r="AE41" s="288"/>
      <c r="AF41" s="288"/>
      <c r="AG41" s="31" t="s">
        <v>12</v>
      </c>
      <c r="AH41" s="288" t="str">
        <f>AH9&amp;""</f>
        <v/>
      </c>
      <c r="AI41" s="288"/>
      <c r="AJ41" s="288"/>
      <c r="AK41" s="288"/>
      <c r="AL41" s="288"/>
      <c r="AM41" s="288"/>
      <c r="AQ41" s="17"/>
    </row>
    <row r="42" spans="2:43" ht="46" customHeight="1" thickBot="1" x14ac:dyDescent="0.25">
      <c r="B42" s="76" t="s">
        <v>52</v>
      </c>
      <c r="C42" s="77"/>
      <c r="D42" s="77"/>
      <c r="E42" s="77"/>
      <c r="F42" s="77"/>
      <c r="G42" s="77"/>
      <c r="H42" s="77"/>
      <c r="I42" s="78"/>
      <c r="J42" s="79" t="e">
        <f>IF(J10&gt;0,J10,0)</f>
        <v>#VALUE!</v>
      </c>
      <c r="K42" s="80"/>
      <c r="L42" s="80"/>
      <c r="M42" s="80"/>
      <c r="N42" s="80"/>
      <c r="O42" s="80"/>
      <c r="P42" s="80"/>
      <c r="Q42" s="80"/>
      <c r="R42" s="80"/>
      <c r="S42" s="81"/>
    </row>
    <row r="43" spans="2:43" ht="15" customHeight="1" thickBot="1" x14ac:dyDescent="0.25"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2:43" ht="51" customHeight="1" thickBot="1" x14ac:dyDescent="0.25">
      <c r="B44" s="101" t="s">
        <v>65</v>
      </c>
      <c r="C44" s="92"/>
      <c r="D44" s="92"/>
      <c r="E44" s="92"/>
      <c r="F44" s="92"/>
      <c r="G44" s="92"/>
      <c r="H44" s="92"/>
      <c r="I44" s="93"/>
      <c r="J44" s="228">
        <f t="shared" ref="J44:J49" si="3">IF(J12&gt;0,J12,0)</f>
        <v>0</v>
      </c>
      <c r="K44" s="229"/>
      <c r="L44" s="229"/>
      <c r="M44" s="229"/>
      <c r="N44" s="229"/>
      <c r="O44" s="229"/>
      <c r="P44" s="229"/>
      <c r="Q44" s="229"/>
      <c r="R44" s="229"/>
      <c r="S44" s="230"/>
      <c r="U44" s="11"/>
      <c r="V44" s="233" t="s">
        <v>33</v>
      </c>
      <c r="W44" s="234"/>
      <c r="X44" s="234"/>
      <c r="Y44" s="234"/>
      <c r="Z44" s="105"/>
      <c r="AA44" s="105"/>
      <c r="AB44" s="227"/>
      <c r="AC44" s="227"/>
      <c r="AD44" s="227"/>
      <c r="AE44" s="227"/>
      <c r="AF44" s="227"/>
      <c r="AG44" s="227"/>
      <c r="AH44" s="105"/>
      <c r="AI44" s="105"/>
      <c r="AJ44" s="13"/>
      <c r="AK44" s="13"/>
      <c r="AL44" s="13"/>
      <c r="AM44" s="14"/>
      <c r="AQ44" s="1" t="s">
        <v>8</v>
      </c>
    </row>
    <row r="45" spans="2:43" ht="51" customHeight="1" thickBot="1" x14ac:dyDescent="0.25">
      <c r="B45" s="101" t="s">
        <v>66</v>
      </c>
      <c r="C45" s="92"/>
      <c r="D45" s="92"/>
      <c r="E45" s="92"/>
      <c r="F45" s="92"/>
      <c r="G45" s="92"/>
      <c r="H45" s="92" t="s">
        <v>17</v>
      </c>
      <c r="I45" s="93"/>
      <c r="J45" s="228">
        <f t="shared" si="3"/>
        <v>0</v>
      </c>
      <c r="K45" s="229"/>
      <c r="L45" s="229"/>
      <c r="M45" s="229"/>
      <c r="N45" s="229"/>
      <c r="O45" s="229"/>
      <c r="P45" s="229"/>
      <c r="Q45" s="229"/>
      <c r="R45" s="229"/>
      <c r="S45" s="230"/>
      <c r="V45" s="231"/>
      <c r="W45" s="232"/>
      <c r="X45" s="232"/>
      <c r="Y45" s="232"/>
      <c r="Z45" s="232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2"/>
      <c r="AQ45" s="1"/>
    </row>
    <row r="46" spans="2:43" ht="51" customHeight="1" thickBot="1" x14ac:dyDescent="0.25">
      <c r="B46" s="90" t="s">
        <v>36</v>
      </c>
      <c r="C46" s="61"/>
      <c r="D46" s="61"/>
      <c r="E46" s="235" t="str">
        <f>E14&amp;""</f>
        <v/>
      </c>
      <c r="F46" s="235"/>
      <c r="G46" s="16" t="s">
        <v>35</v>
      </c>
      <c r="H46" s="92" t="s">
        <v>18</v>
      </c>
      <c r="I46" s="93"/>
      <c r="J46" s="228">
        <f t="shared" si="3"/>
        <v>0</v>
      </c>
      <c r="K46" s="229"/>
      <c r="L46" s="229"/>
      <c r="M46" s="229"/>
      <c r="N46" s="229"/>
      <c r="O46" s="229"/>
      <c r="P46" s="229"/>
      <c r="Q46" s="229"/>
      <c r="R46" s="229"/>
      <c r="S46" s="230"/>
      <c r="V46" s="231"/>
      <c r="W46" s="232"/>
      <c r="X46" s="232"/>
      <c r="Y46" s="232"/>
      <c r="Z46" s="232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2"/>
      <c r="AQ46" s="1"/>
    </row>
    <row r="47" spans="2:43" ht="51" customHeight="1" thickBot="1" x14ac:dyDescent="0.25">
      <c r="B47" s="118" t="s">
        <v>67</v>
      </c>
      <c r="C47" s="119"/>
      <c r="D47" s="119"/>
      <c r="E47" s="119"/>
      <c r="F47" s="119"/>
      <c r="G47" s="119"/>
      <c r="H47" s="92" t="s">
        <v>19</v>
      </c>
      <c r="I47" s="93"/>
      <c r="J47" s="228">
        <f t="shared" si="3"/>
        <v>0</v>
      </c>
      <c r="K47" s="229"/>
      <c r="L47" s="229"/>
      <c r="M47" s="229"/>
      <c r="N47" s="229"/>
      <c r="O47" s="229"/>
      <c r="P47" s="229"/>
      <c r="Q47" s="229"/>
      <c r="R47" s="229"/>
      <c r="S47" s="230"/>
      <c r="V47" s="231"/>
      <c r="W47" s="232"/>
      <c r="X47" s="232"/>
      <c r="Y47" s="232"/>
      <c r="Z47" s="232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2"/>
      <c r="AQ47" s="1"/>
    </row>
    <row r="48" spans="2:43" ht="51" customHeight="1" thickBot="1" x14ac:dyDescent="0.25">
      <c r="B48" s="123" t="s">
        <v>69</v>
      </c>
      <c r="C48" s="124"/>
      <c r="D48" s="124"/>
      <c r="E48" s="124"/>
      <c r="F48" s="124"/>
      <c r="G48" s="61" t="s">
        <v>20</v>
      </c>
      <c r="H48" s="61"/>
      <c r="I48" s="112"/>
      <c r="J48" s="228" t="str">
        <f t="shared" si="3"/>
        <v/>
      </c>
      <c r="K48" s="229"/>
      <c r="L48" s="229"/>
      <c r="M48" s="229"/>
      <c r="N48" s="229"/>
      <c r="O48" s="229"/>
      <c r="P48" s="229"/>
      <c r="Q48" s="229"/>
      <c r="R48" s="229"/>
      <c r="S48" s="230"/>
      <c r="V48" s="231"/>
      <c r="W48" s="232"/>
      <c r="X48" s="232"/>
      <c r="Y48" s="232"/>
      <c r="Z48" s="232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2"/>
      <c r="AQ48" s="1"/>
    </row>
    <row r="49" spans="2:43" ht="51" customHeight="1" thickBot="1" x14ac:dyDescent="0.25">
      <c r="B49" s="109" t="s">
        <v>68</v>
      </c>
      <c r="C49" s="110"/>
      <c r="D49" s="110"/>
      <c r="E49" s="110"/>
      <c r="F49" s="110"/>
      <c r="G49" s="111">
        <v>0.1</v>
      </c>
      <c r="H49" s="61"/>
      <c r="I49" s="112"/>
      <c r="J49" s="228" t="e">
        <f t="shared" si="3"/>
        <v>#VALUE!</v>
      </c>
      <c r="K49" s="229"/>
      <c r="L49" s="229"/>
      <c r="M49" s="229"/>
      <c r="N49" s="229"/>
      <c r="O49" s="229"/>
      <c r="P49" s="229"/>
      <c r="Q49" s="229"/>
      <c r="R49" s="229"/>
      <c r="S49" s="230"/>
      <c r="V49" s="231"/>
      <c r="W49" s="232"/>
      <c r="X49" s="232"/>
      <c r="Y49" s="232"/>
      <c r="Z49" s="232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2"/>
    </row>
    <row r="50" spans="2:43" ht="40" customHeight="1" x14ac:dyDescent="0.2">
      <c r="V50" s="234"/>
      <c r="W50" s="234"/>
      <c r="X50" s="234"/>
      <c r="Y50" s="234"/>
      <c r="Z50" s="234"/>
      <c r="AA50" s="234"/>
      <c r="AB50" s="234"/>
      <c r="AC50" s="234"/>
      <c r="AD50" s="38" t="str">
        <f t="shared" ref="AD50:AM50" si="4">AD18&amp;""</f>
        <v/>
      </c>
      <c r="AE50" s="38" t="str">
        <f t="shared" si="4"/>
        <v/>
      </c>
      <c r="AF50" s="38" t="str">
        <f t="shared" si="4"/>
        <v/>
      </c>
      <c r="AG50" s="38" t="str">
        <f t="shared" si="4"/>
        <v/>
      </c>
      <c r="AH50" s="38" t="str">
        <f t="shared" si="4"/>
        <v/>
      </c>
      <c r="AI50" s="38" t="str">
        <f t="shared" si="4"/>
        <v/>
      </c>
      <c r="AJ50" s="38" t="str">
        <f t="shared" si="4"/>
        <v/>
      </c>
      <c r="AK50" s="38" t="str">
        <f t="shared" si="4"/>
        <v/>
      </c>
      <c r="AL50" s="38" t="str">
        <f t="shared" si="4"/>
        <v/>
      </c>
      <c r="AM50" s="38" t="str">
        <f t="shared" si="4"/>
        <v/>
      </c>
    </row>
    <row r="51" spans="2:43" ht="16" customHeight="1" thickBot="1" x14ac:dyDescent="0.25">
      <c r="AQ51" s="1"/>
    </row>
    <row r="52" spans="2:43" ht="50.15" customHeight="1" thickTop="1" x14ac:dyDescent="0.2">
      <c r="B52" s="127" t="s">
        <v>22</v>
      </c>
      <c r="C52" s="128"/>
      <c r="D52" s="128"/>
      <c r="E52" s="128"/>
      <c r="F52" s="128"/>
      <c r="G52" s="128"/>
      <c r="H52" s="128"/>
      <c r="I52" s="129"/>
      <c r="J52" s="132" t="s">
        <v>72</v>
      </c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4" t="s">
        <v>73</v>
      </c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5"/>
    </row>
    <row r="53" spans="2:43" ht="20.149999999999999" customHeight="1" thickBot="1" x14ac:dyDescent="0.25">
      <c r="B53" s="130"/>
      <c r="C53" s="83"/>
      <c r="D53" s="83"/>
      <c r="E53" s="83"/>
      <c r="F53" s="83"/>
      <c r="G53" s="83"/>
      <c r="H53" s="83"/>
      <c r="I53" s="131"/>
      <c r="J53" s="136" t="s">
        <v>23</v>
      </c>
      <c r="K53" s="137"/>
      <c r="L53" s="137"/>
      <c r="M53" s="136" t="s">
        <v>42</v>
      </c>
      <c r="N53" s="137"/>
      <c r="O53" s="138"/>
      <c r="P53" s="136" t="s">
        <v>24</v>
      </c>
      <c r="Q53" s="137"/>
      <c r="R53" s="137"/>
      <c r="S53" s="137"/>
      <c r="T53" s="137"/>
      <c r="U53" s="137"/>
      <c r="V53" s="137"/>
      <c r="W53" s="137"/>
      <c r="X53" s="139"/>
      <c r="Y53" s="140" t="s">
        <v>23</v>
      </c>
      <c r="Z53" s="137"/>
      <c r="AA53" s="138"/>
      <c r="AB53" s="136" t="s">
        <v>42</v>
      </c>
      <c r="AC53" s="137"/>
      <c r="AD53" s="137"/>
      <c r="AE53" s="136" t="s">
        <v>24</v>
      </c>
      <c r="AF53" s="137"/>
      <c r="AG53" s="137"/>
      <c r="AH53" s="137"/>
      <c r="AI53" s="137"/>
      <c r="AJ53" s="137"/>
      <c r="AK53" s="137"/>
      <c r="AL53" s="137"/>
      <c r="AM53" s="139"/>
    </row>
    <row r="54" spans="2:43" ht="40" customHeight="1" x14ac:dyDescent="0.2">
      <c r="B54" s="243" t="str">
        <f>B22&amp;""</f>
        <v/>
      </c>
      <c r="C54" s="244"/>
      <c r="D54" s="244"/>
      <c r="E54" s="244"/>
      <c r="F54" s="244"/>
      <c r="G54" s="244"/>
      <c r="H54" s="244"/>
      <c r="I54" s="245"/>
      <c r="J54" s="246" t="str">
        <f>J22&amp;""</f>
        <v/>
      </c>
      <c r="K54" s="247"/>
      <c r="L54" s="247"/>
      <c r="M54" s="246" t="str">
        <f>M22&amp;""</f>
        <v/>
      </c>
      <c r="N54" s="247"/>
      <c r="O54" s="248"/>
      <c r="P54" s="236" t="str">
        <f t="shared" ref="P54:P59" si="5">IF(P22&gt;0,P22,"")</f>
        <v/>
      </c>
      <c r="Q54" s="237"/>
      <c r="R54" s="237"/>
      <c r="S54" s="237"/>
      <c r="T54" s="237"/>
      <c r="U54" s="237"/>
      <c r="V54" s="237"/>
      <c r="W54" s="237"/>
      <c r="X54" s="238"/>
      <c r="Y54" s="249" t="str">
        <f>Y22&amp;""</f>
        <v/>
      </c>
      <c r="Z54" s="247"/>
      <c r="AA54" s="248"/>
      <c r="AB54" s="246" t="str">
        <f>AB22&amp;""</f>
        <v/>
      </c>
      <c r="AC54" s="247"/>
      <c r="AD54" s="248"/>
      <c r="AE54" s="236" t="str">
        <f t="shared" ref="AE54:AE59" si="6">IF(AE22&gt;0,AE22,"")</f>
        <v/>
      </c>
      <c r="AF54" s="237"/>
      <c r="AG54" s="237"/>
      <c r="AH54" s="237"/>
      <c r="AI54" s="237"/>
      <c r="AJ54" s="237"/>
      <c r="AK54" s="237"/>
      <c r="AL54" s="237"/>
      <c r="AM54" s="238"/>
    </row>
    <row r="55" spans="2:43" ht="40" customHeight="1" x14ac:dyDescent="0.2">
      <c r="B55" s="239" t="str">
        <f>B23&amp;""</f>
        <v/>
      </c>
      <c r="C55" s="240"/>
      <c r="D55" s="240"/>
      <c r="E55" s="240"/>
      <c r="F55" s="240"/>
      <c r="G55" s="240"/>
      <c r="H55" s="240"/>
      <c r="I55" s="241"/>
      <c r="J55" s="154" t="str">
        <f>J23&amp;""</f>
        <v/>
      </c>
      <c r="K55" s="155"/>
      <c r="L55" s="155"/>
      <c r="M55" s="154" t="str">
        <f>M23&amp;""</f>
        <v/>
      </c>
      <c r="N55" s="155"/>
      <c r="O55" s="156"/>
      <c r="P55" s="157" t="str">
        <f t="shared" si="5"/>
        <v/>
      </c>
      <c r="Q55" s="158"/>
      <c r="R55" s="158"/>
      <c r="S55" s="158"/>
      <c r="T55" s="158"/>
      <c r="U55" s="158"/>
      <c r="V55" s="158"/>
      <c r="W55" s="158"/>
      <c r="X55" s="159"/>
      <c r="Y55" s="242" t="str">
        <f>Y23&amp;""</f>
        <v/>
      </c>
      <c r="Z55" s="155"/>
      <c r="AA55" s="156"/>
      <c r="AB55" s="154" t="str">
        <f>AB23&amp;""</f>
        <v/>
      </c>
      <c r="AC55" s="155"/>
      <c r="AD55" s="156"/>
      <c r="AE55" s="157" t="str">
        <f t="shared" si="6"/>
        <v/>
      </c>
      <c r="AF55" s="158"/>
      <c r="AG55" s="158"/>
      <c r="AH55" s="158"/>
      <c r="AI55" s="158"/>
      <c r="AJ55" s="158"/>
      <c r="AK55" s="158"/>
      <c r="AL55" s="158"/>
      <c r="AM55" s="159"/>
    </row>
    <row r="56" spans="2:43" ht="40" customHeight="1" x14ac:dyDescent="0.2">
      <c r="B56" s="239" t="str">
        <f>B24&amp;""</f>
        <v/>
      </c>
      <c r="C56" s="240"/>
      <c r="D56" s="240"/>
      <c r="E56" s="240"/>
      <c r="F56" s="240"/>
      <c r="G56" s="240"/>
      <c r="H56" s="240"/>
      <c r="I56" s="241"/>
      <c r="J56" s="154" t="str">
        <f>J24&amp;""</f>
        <v/>
      </c>
      <c r="K56" s="155"/>
      <c r="L56" s="155"/>
      <c r="M56" s="154" t="str">
        <f>M24&amp;""</f>
        <v/>
      </c>
      <c r="N56" s="155"/>
      <c r="O56" s="156"/>
      <c r="P56" s="157" t="str">
        <f t="shared" si="5"/>
        <v/>
      </c>
      <c r="Q56" s="158"/>
      <c r="R56" s="158"/>
      <c r="S56" s="158"/>
      <c r="T56" s="158"/>
      <c r="U56" s="158"/>
      <c r="V56" s="158"/>
      <c r="W56" s="158"/>
      <c r="X56" s="159"/>
      <c r="Y56" s="242" t="str">
        <f>Y24&amp;""</f>
        <v/>
      </c>
      <c r="Z56" s="155"/>
      <c r="AA56" s="156"/>
      <c r="AB56" s="154" t="str">
        <f>AB24&amp;""</f>
        <v/>
      </c>
      <c r="AC56" s="155"/>
      <c r="AD56" s="156"/>
      <c r="AE56" s="157" t="str">
        <f t="shared" si="6"/>
        <v/>
      </c>
      <c r="AF56" s="158"/>
      <c r="AG56" s="158"/>
      <c r="AH56" s="158"/>
      <c r="AI56" s="158"/>
      <c r="AJ56" s="158"/>
      <c r="AK56" s="158"/>
      <c r="AL56" s="158"/>
      <c r="AM56" s="159"/>
    </row>
    <row r="57" spans="2:43" ht="40" customHeight="1" x14ac:dyDescent="0.2">
      <c r="B57" s="239" t="str">
        <f>B25&amp;""</f>
        <v/>
      </c>
      <c r="C57" s="240"/>
      <c r="D57" s="240"/>
      <c r="E57" s="240"/>
      <c r="F57" s="240"/>
      <c r="G57" s="240"/>
      <c r="H57" s="240"/>
      <c r="I57" s="241"/>
      <c r="J57" s="154" t="str">
        <f>J25&amp;""</f>
        <v/>
      </c>
      <c r="K57" s="155"/>
      <c r="L57" s="155"/>
      <c r="M57" s="154" t="str">
        <f>M25&amp;""</f>
        <v/>
      </c>
      <c r="N57" s="155"/>
      <c r="O57" s="156"/>
      <c r="P57" s="157" t="str">
        <f t="shared" si="5"/>
        <v/>
      </c>
      <c r="Q57" s="158"/>
      <c r="R57" s="158"/>
      <c r="S57" s="158"/>
      <c r="T57" s="158"/>
      <c r="U57" s="158"/>
      <c r="V57" s="158"/>
      <c r="W57" s="158"/>
      <c r="X57" s="159"/>
      <c r="Y57" s="242" t="str">
        <f>Y25&amp;""</f>
        <v/>
      </c>
      <c r="Z57" s="155"/>
      <c r="AA57" s="156"/>
      <c r="AB57" s="154" t="str">
        <f>AB25&amp;""</f>
        <v/>
      </c>
      <c r="AC57" s="155"/>
      <c r="AD57" s="156"/>
      <c r="AE57" s="157" t="str">
        <f t="shared" si="6"/>
        <v/>
      </c>
      <c r="AF57" s="158"/>
      <c r="AG57" s="158"/>
      <c r="AH57" s="158"/>
      <c r="AI57" s="158"/>
      <c r="AJ57" s="158"/>
      <c r="AK57" s="158"/>
      <c r="AL57" s="158"/>
      <c r="AM57" s="159"/>
    </row>
    <row r="58" spans="2:43" ht="40" customHeight="1" x14ac:dyDescent="0.2">
      <c r="B58" s="239" t="str">
        <f>B26&amp;""</f>
        <v/>
      </c>
      <c r="C58" s="240"/>
      <c r="D58" s="240"/>
      <c r="E58" s="240"/>
      <c r="F58" s="240"/>
      <c r="G58" s="240"/>
      <c r="H58" s="240"/>
      <c r="I58" s="241"/>
      <c r="J58" s="154" t="str">
        <f>J26&amp;""</f>
        <v/>
      </c>
      <c r="K58" s="155"/>
      <c r="L58" s="155"/>
      <c r="M58" s="154" t="str">
        <f>M26&amp;""</f>
        <v/>
      </c>
      <c r="N58" s="155"/>
      <c r="O58" s="156"/>
      <c r="P58" s="157" t="str">
        <f t="shared" si="5"/>
        <v/>
      </c>
      <c r="Q58" s="158"/>
      <c r="R58" s="158"/>
      <c r="S58" s="158"/>
      <c r="T58" s="158"/>
      <c r="U58" s="158"/>
      <c r="V58" s="158"/>
      <c r="W58" s="158"/>
      <c r="X58" s="159"/>
      <c r="Y58" s="242" t="str">
        <f>Y26&amp;""</f>
        <v/>
      </c>
      <c r="Z58" s="155"/>
      <c r="AA58" s="156"/>
      <c r="AB58" s="154" t="str">
        <f>AB26&amp;""</f>
        <v/>
      </c>
      <c r="AC58" s="155"/>
      <c r="AD58" s="156"/>
      <c r="AE58" s="157" t="str">
        <f t="shared" si="6"/>
        <v/>
      </c>
      <c r="AF58" s="158"/>
      <c r="AG58" s="158"/>
      <c r="AH58" s="158"/>
      <c r="AI58" s="158"/>
      <c r="AJ58" s="158"/>
      <c r="AK58" s="158"/>
      <c r="AL58" s="158"/>
      <c r="AM58" s="159"/>
    </row>
    <row r="59" spans="2:43" ht="40" customHeight="1" thickBot="1" x14ac:dyDescent="0.25">
      <c r="B59" s="250" t="s">
        <v>41</v>
      </c>
      <c r="C59" s="251"/>
      <c r="D59" s="251"/>
      <c r="E59" s="251"/>
      <c r="F59" s="251"/>
      <c r="G59" s="251"/>
      <c r="H59" s="251"/>
      <c r="I59" s="252"/>
      <c r="J59" s="253"/>
      <c r="K59" s="254"/>
      <c r="L59" s="254"/>
      <c r="M59" s="254"/>
      <c r="N59" s="254"/>
      <c r="O59" s="255"/>
      <c r="P59" s="256" t="str">
        <f t="shared" si="5"/>
        <v/>
      </c>
      <c r="Q59" s="257"/>
      <c r="R59" s="257"/>
      <c r="S59" s="257"/>
      <c r="T59" s="257"/>
      <c r="U59" s="257"/>
      <c r="V59" s="257"/>
      <c r="W59" s="257"/>
      <c r="X59" s="258"/>
      <c r="Y59" s="259" t="s">
        <v>71</v>
      </c>
      <c r="Z59" s="260"/>
      <c r="AA59" s="260"/>
      <c r="AB59" s="260"/>
      <c r="AC59" s="260"/>
      <c r="AD59" s="261"/>
      <c r="AE59" s="256" t="str">
        <f t="shared" si="6"/>
        <v/>
      </c>
      <c r="AF59" s="257"/>
      <c r="AG59" s="257"/>
      <c r="AH59" s="257"/>
      <c r="AI59" s="257"/>
      <c r="AJ59" s="257"/>
      <c r="AK59" s="257"/>
      <c r="AL59" s="257"/>
      <c r="AM59" s="258"/>
    </row>
    <row r="60" spans="2:43" ht="20.149999999999999" customHeight="1" thickTop="1" thickBot="1" x14ac:dyDescent="0.25"/>
    <row r="61" spans="2:43" ht="50.15" customHeight="1" thickTop="1" x14ac:dyDescent="0.2">
      <c r="B61" s="134" t="s">
        <v>26</v>
      </c>
      <c r="C61" s="133"/>
      <c r="D61" s="133"/>
      <c r="E61" s="133"/>
      <c r="F61" s="133"/>
      <c r="G61" s="133"/>
      <c r="H61" s="133"/>
      <c r="I61" s="133"/>
      <c r="J61" s="132" t="s">
        <v>28</v>
      </c>
      <c r="K61" s="133"/>
      <c r="L61" s="133"/>
      <c r="M61" s="133"/>
      <c r="N61" s="133"/>
      <c r="O61" s="133"/>
      <c r="P61" s="133"/>
      <c r="Q61" s="133"/>
      <c r="R61" s="133"/>
      <c r="S61" s="133"/>
      <c r="T61" s="187" t="s">
        <v>29</v>
      </c>
      <c r="U61" s="188"/>
      <c r="V61" s="189"/>
      <c r="W61" s="132" t="s">
        <v>30</v>
      </c>
      <c r="X61" s="133"/>
      <c r="Y61" s="133"/>
      <c r="Z61" s="133"/>
      <c r="AA61" s="133"/>
      <c r="AB61" s="133"/>
      <c r="AC61" s="135"/>
      <c r="AE61" s="40"/>
      <c r="AF61" s="40"/>
      <c r="AG61" s="40"/>
      <c r="AH61" s="40"/>
      <c r="AI61" s="41"/>
      <c r="AJ61" s="268"/>
      <c r="AK61" s="269"/>
      <c r="AL61" s="269"/>
      <c r="AM61" s="270"/>
      <c r="AN61" s="42"/>
    </row>
    <row r="62" spans="2:43" ht="35.15" customHeight="1" thickBot="1" x14ac:dyDescent="0.25">
      <c r="B62" s="271" t="str">
        <f>B30&amp;""</f>
        <v/>
      </c>
      <c r="C62" s="272"/>
      <c r="D62" s="272"/>
      <c r="E62" s="272"/>
      <c r="F62" s="272"/>
      <c r="G62" s="272"/>
      <c r="H62" s="272"/>
      <c r="I62" s="272"/>
      <c r="J62" s="273" t="str">
        <f>J30&amp;""</f>
        <v/>
      </c>
      <c r="K62" s="274"/>
      <c r="L62" s="274"/>
      <c r="M62" s="274"/>
      <c r="N62" s="274"/>
      <c r="O62" s="274"/>
      <c r="P62" s="274"/>
      <c r="Q62" s="274"/>
      <c r="R62" s="21" t="str">
        <f>R30&amp;""</f>
        <v/>
      </c>
      <c r="S62" s="22" t="s">
        <v>27</v>
      </c>
      <c r="T62" s="275" t="str">
        <f>T30&amp;""</f>
        <v/>
      </c>
      <c r="U62" s="276"/>
      <c r="V62" s="277"/>
      <c r="W62" s="278" t="str">
        <f t="shared" ref="W62" si="7">W30&amp;""</f>
        <v/>
      </c>
      <c r="X62" s="180"/>
      <c r="Y62" s="180"/>
      <c r="Z62" s="180"/>
      <c r="AA62" s="180"/>
      <c r="AB62" s="180"/>
      <c r="AC62" s="279"/>
      <c r="AI62" s="41"/>
      <c r="AJ62" s="43"/>
      <c r="AK62" s="44"/>
      <c r="AL62" s="44"/>
      <c r="AM62" s="45"/>
      <c r="AN62" s="42"/>
    </row>
    <row r="63" spans="2:43" ht="29.15" customHeight="1" x14ac:dyDescent="0.2">
      <c r="B63" s="205" t="s">
        <v>6</v>
      </c>
      <c r="C63" s="206"/>
      <c r="D63" s="206"/>
      <c r="E63" s="206"/>
      <c r="F63" s="207"/>
      <c r="G63" s="262" t="str">
        <f>G31&amp;""</f>
        <v/>
      </c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4"/>
      <c r="AI63" s="41"/>
      <c r="AJ63" s="42"/>
      <c r="AM63" s="41"/>
      <c r="AN63" s="42"/>
    </row>
    <row r="64" spans="2:43" ht="20.5" customHeight="1" thickBot="1" x14ac:dyDescent="0.25">
      <c r="B64" s="214" t="s">
        <v>25</v>
      </c>
      <c r="C64" s="215"/>
      <c r="D64" s="215"/>
      <c r="E64" s="215"/>
      <c r="F64" s="215"/>
      <c r="G64" s="265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7"/>
      <c r="AI64" s="41"/>
      <c r="AJ64" s="46"/>
      <c r="AK64" s="47"/>
      <c r="AL64" s="47"/>
      <c r="AM64" s="48"/>
      <c r="AN64" s="42"/>
    </row>
    <row r="65" ht="22.5" customHeight="1" thickTop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22.5" customHeight="1" x14ac:dyDescent="0.2"/>
    <row r="317" ht="22.5" customHeight="1" x14ac:dyDescent="0.2"/>
    <row r="318" ht="22.5" customHeight="1" x14ac:dyDescent="0.2"/>
    <row r="319" ht="22.5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22.5" customHeight="1" x14ac:dyDescent="0.2"/>
    <row r="352" ht="22.5" customHeight="1" x14ac:dyDescent="0.2"/>
    <row r="353" ht="22.5" customHeight="1" x14ac:dyDescent="0.2"/>
    <row r="354" ht="22.5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22.5" customHeight="1" x14ac:dyDescent="0.2"/>
    <row r="387" ht="22.5" customHeight="1" x14ac:dyDescent="0.2"/>
    <row r="388" ht="22.5" customHeight="1" x14ac:dyDescent="0.2"/>
    <row r="389" ht="22.5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22.5" customHeight="1" x14ac:dyDescent="0.2"/>
    <row r="422" ht="22.5" customHeight="1" x14ac:dyDescent="0.2"/>
    <row r="423" ht="22.5" customHeight="1" x14ac:dyDescent="0.2"/>
    <row r="424" ht="22.5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22.5" customHeight="1" x14ac:dyDescent="0.2"/>
    <row r="457" ht="22.5" customHeight="1" x14ac:dyDescent="0.2"/>
    <row r="458" ht="22.5" customHeight="1" x14ac:dyDescent="0.2"/>
    <row r="459" ht="22.5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22.5" customHeight="1" x14ac:dyDescent="0.2"/>
    <row r="492" ht="22.5" customHeight="1" x14ac:dyDescent="0.2"/>
    <row r="493" ht="22.5" customHeight="1" x14ac:dyDescent="0.2"/>
    <row r="494" ht="22.5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22.5" customHeight="1" x14ac:dyDescent="0.2"/>
    <row r="527" ht="22.5" customHeight="1" x14ac:dyDescent="0.2"/>
    <row r="528" ht="22.5" customHeight="1" x14ac:dyDescent="0.2"/>
    <row r="529" ht="22.5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22.5" customHeight="1" x14ac:dyDescent="0.2"/>
    <row r="562" ht="22.5" customHeight="1" x14ac:dyDescent="0.2"/>
    <row r="563" ht="22.5" customHeight="1" x14ac:dyDescent="0.2"/>
    <row r="564" ht="22.5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22.5" customHeight="1" x14ac:dyDescent="0.2"/>
    <row r="597" ht="22.5" customHeight="1" x14ac:dyDescent="0.2"/>
    <row r="598" ht="22.5" customHeight="1" x14ac:dyDescent="0.2"/>
    <row r="599" ht="22.5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22.5" customHeight="1" x14ac:dyDescent="0.2"/>
    <row r="632" ht="22.5" customHeight="1" x14ac:dyDescent="0.2"/>
    <row r="633" ht="22.5" customHeight="1" x14ac:dyDescent="0.2"/>
    <row r="634" ht="22.5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22.5" customHeight="1" x14ac:dyDescent="0.2"/>
    <row r="667" ht="22.5" customHeight="1" x14ac:dyDescent="0.2"/>
    <row r="668" ht="22.5" customHeight="1" x14ac:dyDescent="0.2"/>
    <row r="669" ht="22.5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22.5" customHeight="1" x14ac:dyDescent="0.2"/>
    <row r="702" ht="22.5" customHeight="1" x14ac:dyDescent="0.2"/>
    <row r="703" ht="22.5" customHeight="1" x14ac:dyDescent="0.2"/>
    <row r="704" ht="22.5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22.5" customHeight="1" x14ac:dyDescent="0.2"/>
    <row r="737" ht="22.5" customHeight="1" x14ac:dyDescent="0.2"/>
    <row r="738" ht="22.5" customHeight="1" x14ac:dyDescent="0.2"/>
    <row r="739" ht="22.5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</sheetData>
  <sheetProtection algorithmName="SHA-512" hashValue="QtptL9U2Cl10QxigBdkZkUXV/dVlJxMX6JWfZBKemAkK8vjSZ8yJOv/hURRrIMjdked1RHOo3VHnMEGPAIrz+w==" saltValue="+Tg7VJh32uF+7YmevJZOEQ==" spinCount="100000" sheet="1" selectLockedCells="1"/>
  <mergeCells count="270">
    <mergeCell ref="AQ8:AQ9"/>
    <mergeCell ref="AR8:AR9"/>
    <mergeCell ref="B40:E41"/>
    <mergeCell ref="F40:I41"/>
    <mergeCell ref="J8:J9"/>
    <mergeCell ref="K8:L9"/>
    <mergeCell ref="N8:O9"/>
    <mergeCell ref="M8:M9"/>
    <mergeCell ref="P8:P9"/>
    <mergeCell ref="J40:J41"/>
    <mergeCell ref="K40:L41"/>
    <mergeCell ref="M40:M41"/>
    <mergeCell ref="N40:O41"/>
    <mergeCell ref="P40:P41"/>
    <mergeCell ref="V40:X40"/>
    <mergeCell ref="Y40:AB40"/>
    <mergeCell ref="AD40:AF40"/>
    <mergeCell ref="AH40:AM40"/>
    <mergeCell ref="V41:X41"/>
    <mergeCell ref="Y41:AB41"/>
    <mergeCell ref="AD41:AF41"/>
    <mergeCell ref="AH41:AM41"/>
    <mergeCell ref="B38:E38"/>
    <mergeCell ref="F38:J38"/>
    <mergeCell ref="B63:F63"/>
    <mergeCell ref="G63:AC64"/>
    <mergeCell ref="B64:F64"/>
    <mergeCell ref="B61:I61"/>
    <mergeCell ref="J61:S61"/>
    <mergeCell ref="T61:V61"/>
    <mergeCell ref="W61:AC61"/>
    <mergeCell ref="AJ61:AM61"/>
    <mergeCell ref="B62:I62"/>
    <mergeCell ref="J62:Q62"/>
    <mergeCell ref="T62:V62"/>
    <mergeCell ref="W62:AC62"/>
    <mergeCell ref="AE58:AM58"/>
    <mergeCell ref="B59:I59"/>
    <mergeCell ref="J59:O59"/>
    <mergeCell ref="P59:X59"/>
    <mergeCell ref="Y59:AD59"/>
    <mergeCell ref="AE59:AM59"/>
    <mergeCell ref="B58:I58"/>
    <mergeCell ref="J58:L58"/>
    <mergeCell ref="M58:O58"/>
    <mergeCell ref="P58:X58"/>
    <mergeCell ref="Y58:AA58"/>
    <mergeCell ref="AB58:AD58"/>
    <mergeCell ref="AE56:AM56"/>
    <mergeCell ref="B57:I57"/>
    <mergeCell ref="J57:L57"/>
    <mergeCell ref="M57:O57"/>
    <mergeCell ref="P57:X57"/>
    <mergeCell ref="Y57:AA57"/>
    <mergeCell ref="AB57:AD57"/>
    <mergeCell ref="AE57:AM57"/>
    <mergeCell ref="B56:I56"/>
    <mergeCell ref="J56:L56"/>
    <mergeCell ref="M56:O56"/>
    <mergeCell ref="P56:X56"/>
    <mergeCell ref="Y56:AA56"/>
    <mergeCell ref="AB56:AD56"/>
    <mergeCell ref="AE54:AM54"/>
    <mergeCell ref="B55:I55"/>
    <mergeCell ref="J55:L55"/>
    <mergeCell ref="M55:O55"/>
    <mergeCell ref="P55:X55"/>
    <mergeCell ref="Y55:AA55"/>
    <mergeCell ref="AB55:AD55"/>
    <mergeCell ref="AE55:AM55"/>
    <mergeCell ref="B54:I54"/>
    <mergeCell ref="J54:L54"/>
    <mergeCell ref="M54:O54"/>
    <mergeCell ref="P54:X54"/>
    <mergeCell ref="Y54:AA54"/>
    <mergeCell ref="AB54:AD54"/>
    <mergeCell ref="V50:AC50"/>
    <mergeCell ref="B52:I53"/>
    <mergeCell ref="J52:X52"/>
    <mergeCell ref="Y52:AM52"/>
    <mergeCell ref="J53:L53"/>
    <mergeCell ref="M53:O53"/>
    <mergeCell ref="P53:X53"/>
    <mergeCell ref="Y53:AA53"/>
    <mergeCell ref="AB53:AD53"/>
    <mergeCell ref="AE53:AM53"/>
    <mergeCell ref="B48:F48"/>
    <mergeCell ref="G48:I48"/>
    <mergeCell ref="J48:S48"/>
    <mergeCell ref="V48:Z48"/>
    <mergeCell ref="B49:F49"/>
    <mergeCell ref="G49:I49"/>
    <mergeCell ref="J49:S49"/>
    <mergeCell ref="V49:Z49"/>
    <mergeCell ref="B46:D46"/>
    <mergeCell ref="E46:F46"/>
    <mergeCell ref="H46:I46"/>
    <mergeCell ref="J46:S46"/>
    <mergeCell ref="V46:Z46"/>
    <mergeCell ref="B47:G47"/>
    <mergeCell ref="H47:I47"/>
    <mergeCell ref="J47:S47"/>
    <mergeCell ref="V47:Z47"/>
    <mergeCell ref="AB44:AG44"/>
    <mergeCell ref="AH44:AI44"/>
    <mergeCell ref="B45:G45"/>
    <mergeCell ref="H45:I45"/>
    <mergeCell ref="J45:S45"/>
    <mergeCell ref="V45:Z45"/>
    <mergeCell ref="B42:I42"/>
    <mergeCell ref="J42:S42"/>
    <mergeCell ref="B44:I44"/>
    <mergeCell ref="J44:S44"/>
    <mergeCell ref="V44:Y44"/>
    <mergeCell ref="Z44:AA44"/>
    <mergeCell ref="V38:W38"/>
    <mergeCell ref="X38:Y38"/>
    <mergeCell ref="AA38:AB38"/>
    <mergeCell ref="B39:E39"/>
    <mergeCell ref="F39:S39"/>
    <mergeCell ref="V39:X39"/>
    <mergeCell ref="Y39:AM39"/>
    <mergeCell ref="C36:O36"/>
    <mergeCell ref="V36:Y36"/>
    <mergeCell ref="Z36:AK36"/>
    <mergeCell ref="AL36:AM36"/>
    <mergeCell ref="V37:Y37"/>
    <mergeCell ref="AA37:AM37"/>
    <mergeCell ref="AK33:AL33"/>
    <mergeCell ref="Q34:Y34"/>
    <mergeCell ref="AC34:AE34"/>
    <mergeCell ref="AF34:AM34"/>
    <mergeCell ref="B35:R35"/>
    <mergeCell ref="AB35:AC35"/>
    <mergeCell ref="B31:F31"/>
    <mergeCell ref="G31:AC32"/>
    <mergeCell ref="B32:F32"/>
    <mergeCell ref="Q33:Y33"/>
    <mergeCell ref="AC33:AF33"/>
    <mergeCell ref="AH33:AI33"/>
    <mergeCell ref="AB28:AM28"/>
    <mergeCell ref="B29:I29"/>
    <mergeCell ref="J29:S29"/>
    <mergeCell ref="T29:V29"/>
    <mergeCell ref="W29:AC29"/>
    <mergeCell ref="B30:I30"/>
    <mergeCell ref="J30:Q30"/>
    <mergeCell ref="T30:V30"/>
    <mergeCell ref="W30:AC30"/>
    <mergeCell ref="AE26:AM26"/>
    <mergeCell ref="B27:I27"/>
    <mergeCell ref="J27:O27"/>
    <mergeCell ref="P27:X27"/>
    <mergeCell ref="Y27:AD27"/>
    <mergeCell ref="AE27:AM27"/>
    <mergeCell ref="B26:I26"/>
    <mergeCell ref="J26:L26"/>
    <mergeCell ref="M26:O26"/>
    <mergeCell ref="P26:X26"/>
    <mergeCell ref="Y26:AA26"/>
    <mergeCell ref="AB26:AD26"/>
    <mergeCell ref="AE24:AM24"/>
    <mergeCell ref="B25:I25"/>
    <mergeCell ref="J25:L25"/>
    <mergeCell ref="M25:O25"/>
    <mergeCell ref="P25:X25"/>
    <mergeCell ref="Y25:AA25"/>
    <mergeCell ref="AB25:AD25"/>
    <mergeCell ref="AE25:AM25"/>
    <mergeCell ref="B24:I24"/>
    <mergeCell ref="J24:L24"/>
    <mergeCell ref="M24:O24"/>
    <mergeCell ref="P24:X24"/>
    <mergeCell ref="Y24:AA24"/>
    <mergeCell ref="AB24:AD24"/>
    <mergeCell ref="AE22:AM22"/>
    <mergeCell ref="B23:I23"/>
    <mergeCell ref="J23:L23"/>
    <mergeCell ref="M23:O23"/>
    <mergeCell ref="P23:X23"/>
    <mergeCell ref="Y23:AA23"/>
    <mergeCell ref="AB23:AD23"/>
    <mergeCell ref="AE23:AM23"/>
    <mergeCell ref="B22:I22"/>
    <mergeCell ref="J22:L22"/>
    <mergeCell ref="M22:O22"/>
    <mergeCell ref="P22:X22"/>
    <mergeCell ref="Y22:AA22"/>
    <mergeCell ref="AB22:AD22"/>
    <mergeCell ref="B20:I21"/>
    <mergeCell ref="J20:X20"/>
    <mergeCell ref="Y20:AM20"/>
    <mergeCell ref="J21:L21"/>
    <mergeCell ref="M21:O21"/>
    <mergeCell ref="P21:X21"/>
    <mergeCell ref="Y21:AA21"/>
    <mergeCell ref="AB21:AD21"/>
    <mergeCell ref="AE21:AM21"/>
    <mergeCell ref="B17:F17"/>
    <mergeCell ref="G17:I17"/>
    <mergeCell ref="J17:S17"/>
    <mergeCell ref="V17:Z17"/>
    <mergeCell ref="AA17:AM17"/>
    <mergeCell ref="B18:S18"/>
    <mergeCell ref="V18:Z18"/>
    <mergeCell ref="AA18:AM18"/>
    <mergeCell ref="B15:G15"/>
    <mergeCell ref="H15:I15"/>
    <mergeCell ref="J15:S15"/>
    <mergeCell ref="V15:Z15"/>
    <mergeCell ref="AA15:AM15"/>
    <mergeCell ref="B16:F16"/>
    <mergeCell ref="G16:I16"/>
    <mergeCell ref="J16:S16"/>
    <mergeCell ref="V16:Z16"/>
    <mergeCell ref="AA16:AM16"/>
    <mergeCell ref="B14:D14"/>
    <mergeCell ref="E14:F14"/>
    <mergeCell ref="H14:I14"/>
    <mergeCell ref="J14:S14"/>
    <mergeCell ref="V14:Z14"/>
    <mergeCell ref="AA14:AM14"/>
    <mergeCell ref="B12:I12"/>
    <mergeCell ref="J12:S12"/>
    <mergeCell ref="Z12:AA12"/>
    <mergeCell ref="AB12:AG12"/>
    <mergeCell ref="AH12:AI12"/>
    <mergeCell ref="B13:G13"/>
    <mergeCell ref="H13:I13"/>
    <mergeCell ref="J13:S13"/>
    <mergeCell ref="V13:Z13"/>
    <mergeCell ref="AA13:AM13"/>
    <mergeCell ref="V9:X9"/>
    <mergeCell ref="Y9:AB9"/>
    <mergeCell ref="AD9:AF9"/>
    <mergeCell ref="AH9:AM9"/>
    <mergeCell ref="B10:I10"/>
    <mergeCell ref="J10:S10"/>
    <mergeCell ref="V10:AM10"/>
    <mergeCell ref="B7:E7"/>
    <mergeCell ref="F7:S7"/>
    <mergeCell ref="V7:X7"/>
    <mergeCell ref="Y7:AM7"/>
    <mergeCell ref="V8:X8"/>
    <mergeCell ref="Y8:AB8"/>
    <mergeCell ref="AD8:AF8"/>
    <mergeCell ref="AH8:AM8"/>
    <mergeCell ref="B8:E9"/>
    <mergeCell ref="F8:I9"/>
    <mergeCell ref="V5:Y5"/>
    <mergeCell ref="AA5:AG5"/>
    <mergeCell ref="AH5:AM5"/>
    <mergeCell ref="AN5:AO5"/>
    <mergeCell ref="B6:E6"/>
    <mergeCell ref="F6:J6"/>
    <mergeCell ref="V6:W6"/>
    <mergeCell ref="X6:Y6"/>
    <mergeCell ref="AA6:AB6"/>
    <mergeCell ref="B3:R3"/>
    <mergeCell ref="C4:O4"/>
    <mergeCell ref="V4:Y4"/>
    <mergeCell ref="Z4:AK4"/>
    <mergeCell ref="AL4:AM4"/>
    <mergeCell ref="Q1:Y1"/>
    <mergeCell ref="AC1:AF1"/>
    <mergeCell ref="AH1:AI1"/>
    <mergeCell ref="AK1:AL1"/>
    <mergeCell ref="Q2:Y2"/>
    <mergeCell ref="AC2:AE2"/>
    <mergeCell ref="AF2:AM2"/>
  </mergeCells>
  <phoneticPr fontId="1"/>
  <conditionalFormatting sqref="V10:AM10">
    <cfRule type="expression" dxfId="1" priority="1">
      <formula>$AQ$29&lt;12</formula>
    </cfRule>
  </conditionalFormatting>
  <printOptions horizontalCentered="1" verticalCentered="1"/>
  <pageMargins left="0.19685039370078741" right="0.19685039370078741" top="0.55118110236220474" bottom="0.59055118110236227" header="0" footer="0.11811023622047245"/>
  <pageSetup paperSize="9" scale="65" orientation="portrait" horizontalDpi="300" verticalDpi="300" r:id="rId1"/>
  <rowBreaks count="1" manualBreakCount="1">
    <brk id="32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CC3B-D1A8-42ED-96DA-902DAD64003D}">
  <sheetPr>
    <tabColor rgb="FF00B050"/>
  </sheetPr>
  <dimension ref="B1:AR749"/>
  <sheetViews>
    <sheetView view="pageBreakPreview" topLeftCell="A33" zoomScale="60" zoomScaleNormal="100" workbookViewId="0">
      <selection activeCell="AD8" sqref="AD8:AF8"/>
    </sheetView>
  </sheetViews>
  <sheetFormatPr defaultRowHeight="13" x14ac:dyDescent="0.2"/>
  <cols>
    <col min="1" max="1" width="2.36328125" customWidth="1"/>
    <col min="2" max="7" width="4.08984375" customWidth="1"/>
    <col min="8" max="19" width="3.81640625" customWidth="1"/>
    <col min="20" max="21" width="3.1796875" customWidth="1"/>
    <col min="22" max="42" width="3.81640625" customWidth="1"/>
    <col min="43" max="43" width="25.90625" customWidth="1"/>
    <col min="44" max="44" width="68.90625" customWidth="1"/>
    <col min="45" max="61" width="3.81640625" customWidth="1"/>
  </cols>
  <sheetData>
    <row r="1" spans="2:44" ht="46.5" customHeight="1" thickBot="1" x14ac:dyDescent="0.25">
      <c r="Q1" s="58" t="s">
        <v>0</v>
      </c>
      <c r="R1" s="58"/>
      <c r="S1" s="58"/>
      <c r="T1" s="58"/>
      <c r="U1" s="58"/>
      <c r="V1" s="58"/>
      <c r="W1" s="58"/>
      <c r="X1" s="58"/>
      <c r="Y1" s="58"/>
      <c r="AC1" s="59">
        <v>2020</v>
      </c>
      <c r="AD1" s="59"/>
      <c r="AE1" s="59"/>
      <c r="AF1" s="59"/>
      <c r="AG1" s="4" t="s">
        <v>3</v>
      </c>
      <c r="AH1" s="59">
        <v>5</v>
      </c>
      <c r="AI1" s="59"/>
      <c r="AJ1" s="4" t="s">
        <v>2</v>
      </c>
      <c r="AK1" s="59">
        <v>31</v>
      </c>
      <c r="AL1" s="59"/>
      <c r="AM1" s="4" t="s">
        <v>1</v>
      </c>
    </row>
    <row r="2" spans="2:44" ht="35.5" customHeight="1" thickTop="1" thickBot="1" x14ac:dyDescent="0.25">
      <c r="B2" s="5"/>
      <c r="Q2" s="60" t="s">
        <v>34</v>
      </c>
      <c r="R2" s="60"/>
      <c r="S2" s="60"/>
      <c r="T2" s="60"/>
      <c r="U2" s="60"/>
      <c r="V2" s="60"/>
      <c r="W2" s="60"/>
      <c r="X2" s="60"/>
      <c r="Y2" s="60"/>
      <c r="AC2" s="61" t="s">
        <v>10</v>
      </c>
      <c r="AD2" s="61"/>
      <c r="AE2" s="61"/>
      <c r="AF2" s="62" t="s">
        <v>43</v>
      </c>
      <c r="AG2" s="62"/>
      <c r="AH2" s="62"/>
      <c r="AI2" s="62"/>
      <c r="AJ2" s="62"/>
      <c r="AK2" s="62"/>
      <c r="AL2" s="62"/>
      <c r="AM2" s="62"/>
    </row>
    <row r="3" spans="2:44" ht="38" customHeight="1" thickBot="1" x14ac:dyDescent="0.25">
      <c r="B3" s="53" t="s">
        <v>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AB3" s="291"/>
      <c r="AC3" s="291"/>
      <c r="AD3" s="6"/>
      <c r="AE3" s="6"/>
      <c r="AF3" s="6"/>
      <c r="AG3" s="6"/>
      <c r="AH3" s="6"/>
      <c r="AI3" s="6"/>
      <c r="AJ3" s="6"/>
      <c r="AK3" s="6"/>
      <c r="AL3" s="6"/>
    </row>
    <row r="4" spans="2:44" ht="47.5" customHeight="1" thickTop="1" x14ac:dyDescent="0.2">
      <c r="C4" s="54" t="s"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V4" s="55" t="s">
        <v>5</v>
      </c>
      <c r="W4" s="55"/>
      <c r="X4" s="55"/>
      <c r="Y4" s="55"/>
      <c r="Z4" s="56" t="s">
        <v>59</v>
      </c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7"/>
      <c r="AM4" s="57"/>
    </row>
    <row r="5" spans="2:44" ht="33" customHeight="1" x14ac:dyDescent="0.2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V5" s="63" t="s">
        <v>70</v>
      </c>
      <c r="W5" s="63"/>
      <c r="X5" s="63"/>
      <c r="Y5" s="63"/>
      <c r="Z5" s="37" t="s">
        <v>64</v>
      </c>
      <c r="AA5" s="64" t="s">
        <v>89</v>
      </c>
      <c r="AB5" s="64"/>
      <c r="AC5" s="64"/>
      <c r="AD5" s="64"/>
      <c r="AE5" s="64"/>
      <c r="AF5" s="64"/>
      <c r="AG5" s="64"/>
      <c r="AH5" s="64"/>
      <c r="AI5" s="64"/>
      <c r="AJ5" s="64"/>
      <c r="AK5" s="66" t="str">
        <f>IF(OR((LEN(AA5)=13),AA5=""),"","*桁数が異なります")</f>
        <v/>
      </c>
      <c r="AL5" s="66"/>
      <c r="AM5" s="66"/>
      <c r="AN5" s="66"/>
      <c r="AO5" s="66"/>
      <c r="AP5" s="290"/>
      <c r="AQ5" s="39"/>
    </row>
    <row r="6" spans="2:44" ht="22.5" customHeight="1" x14ac:dyDescent="0.2">
      <c r="B6" s="67" t="s">
        <v>37</v>
      </c>
      <c r="C6" s="67"/>
      <c r="D6" s="67"/>
      <c r="E6" s="67"/>
      <c r="F6" s="68" t="s">
        <v>53</v>
      </c>
      <c r="G6" s="68"/>
      <c r="H6" s="68"/>
      <c r="I6" s="68"/>
      <c r="J6" s="68"/>
      <c r="V6" s="69" t="s">
        <v>4</v>
      </c>
      <c r="W6" s="69"/>
      <c r="X6" s="70">
        <v>812</v>
      </c>
      <c r="Y6" s="70"/>
      <c r="Z6" s="7" t="s">
        <v>32</v>
      </c>
      <c r="AA6" s="71" t="s">
        <v>44</v>
      </c>
      <c r="AB6" s="71"/>
    </row>
    <row r="7" spans="2:44" ht="46" customHeight="1" thickBot="1" x14ac:dyDescent="0.25">
      <c r="B7" s="83" t="s">
        <v>16</v>
      </c>
      <c r="C7" s="83"/>
      <c r="D7" s="83"/>
      <c r="E7" s="83"/>
      <c r="F7" s="84" t="s">
        <v>54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V7" s="85" t="s">
        <v>7</v>
      </c>
      <c r="W7" s="85"/>
      <c r="X7" s="85"/>
      <c r="Y7" s="86" t="s">
        <v>55</v>
      </c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2:44" ht="22.5" customHeight="1" x14ac:dyDescent="0.2">
      <c r="B8" s="87" t="s">
        <v>82</v>
      </c>
      <c r="C8" s="87"/>
      <c r="D8" s="87"/>
      <c r="E8" s="87"/>
      <c r="F8" s="89">
        <v>2023</v>
      </c>
      <c r="G8" s="89"/>
      <c r="H8" s="89"/>
      <c r="I8" s="89"/>
      <c r="J8" s="92" t="s">
        <v>3</v>
      </c>
      <c r="K8" s="89">
        <v>5</v>
      </c>
      <c r="L8" s="89"/>
      <c r="M8" s="92" t="s">
        <v>2</v>
      </c>
      <c r="N8" s="89">
        <v>31</v>
      </c>
      <c r="O8" s="89"/>
      <c r="P8" s="92" t="s">
        <v>1</v>
      </c>
      <c r="Q8" s="8"/>
      <c r="R8" s="8"/>
      <c r="S8" s="8"/>
      <c r="V8" s="72" t="s">
        <v>11</v>
      </c>
      <c r="W8" s="72"/>
      <c r="X8" s="72"/>
      <c r="Y8" s="74" t="s">
        <v>45</v>
      </c>
      <c r="Z8" s="74"/>
      <c r="AA8" s="74"/>
      <c r="AB8" s="74"/>
      <c r="AC8" s="9" t="s">
        <v>9</v>
      </c>
      <c r="AD8" s="75">
        <v>947</v>
      </c>
      <c r="AE8" s="75"/>
      <c r="AF8" s="75"/>
      <c r="AG8" s="10" t="s">
        <v>12</v>
      </c>
      <c r="AH8" s="74" t="s">
        <v>56</v>
      </c>
      <c r="AI8" s="74"/>
      <c r="AJ8" s="74"/>
      <c r="AK8" s="74"/>
      <c r="AL8" s="74"/>
      <c r="AM8" s="74"/>
    </row>
    <row r="9" spans="2:44" ht="22.5" customHeight="1" thickBot="1" x14ac:dyDescent="0.25">
      <c r="B9" s="88"/>
      <c r="C9" s="88"/>
      <c r="D9" s="88"/>
      <c r="E9" s="88"/>
      <c r="F9" s="59"/>
      <c r="G9" s="59"/>
      <c r="H9" s="59"/>
      <c r="I9" s="59"/>
      <c r="J9" s="284"/>
      <c r="K9" s="59"/>
      <c r="L9" s="59"/>
      <c r="M9" s="284"/>
      <c r="N9" s="59"/>
      <c r="O9" s="59"/>
      <c r="P9" s="284"/>
      <c r="Q9" s="8"/>
      <c r="R9" s="8"/>
      <c r="S9" s="8"/>
      <c r="V9" s="72" t="s">
        <v>13</v>
      </c>
      <c r="W9" s="72"/>
      <c r="X9" s="72"/>
      <c r="Y9" s="73" t="s">
        <v>45</v>
      </c>
      <c r="Z9" s="74"/>
      <c r="AA9" s="74"/>
      <c r="AB9" s="74"/>
      <c r="AC9" s="9" t="s">
        <v>9</v>
      </c>
      <c r="AD9" s="75">
        <v>947</v>
      </c>
      <c r="AE9" s="75"/>
      <c r="AF9" s="75"/>
      <c r="AG9" s="10" t="s">
        <v>12</v>
      </c>
      <c r="AH9" s="74" t="s">
        <v>57</v>
      </c>
      <c r="AI9" s="74"/>
      <c r="AJ9" s="74"/>
      <c r="AK9" s="74"/>
      <c r="AL9" s="74"/>
      <c r="AM9" s="74"/>
    </row>
    <row r="10" spans="2:44" ht="47" customHeight="1" thickBot="1" x14ac:dyDescent="0.25">
      <c r="B10" s="76" t="s">
        <v>52</v>
      </c>
      <c r="C10" s="77"/>
      <c r="D10" s="77"/>
      <c r="E10" s="77"/>
      <c r="F10" s="77"/>
      <c r="G10" s="77"/>
      <c r="H10" s="77"/>
      <c r="I10" s="78"/>
      <c r="J10" s="79">
        <f>J16+J17</f>
        <v>44000000</v>
      </c>
      <c r="K10" s="80"/>
      <c r="L10" s="80"/>
      <c r="M10" s="80"/>
      <c r="N10" s="80"/>
      <c r="O10" s="80"/>
      <c r="P10" s="80"/>
      <c r="Q10" s="80"/>
      <c r="R10" s="80"/>
      <c r="S10" s="81"/>
      <c r="V10" s="82" t="str">
        <f>IF(AN28=1,IF(AQ29&gt;6,"","※いずれかの金額に間違いがあります｡訂正してください｡"),"※金額入力完了マークに1を入れてください｡")</f>
        <v/>
      </c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Q10" s="27" t="s">
        <v>38</v>
      </c>
    </row>
    <row r="11" spans="2:44" ht="15" customHeight="1" thickBot="1" x14ac:dyDescent="0.25"/>
    <row r="12" spans="2:44" ht="51" customHeight="1" thickBot="1" x14ac:dyDescent="0.25">
      <c r="B12" s="101" t="s">
        <v>65</v>
      </c>
      <c r="C12" s="92"/>
      <c r="D12" s="92"/>
      <c r="E12" s="92"/>
      <c r="F12" s="92"/>
      <c r="G12" s="92"/>
      <c r="H12" s="92"/>
      <c r="I12" s="93"/>
      <c r="J12" s="102">
        <v>100000000</v>
      </c>
      <c r="K12" s="103"/>
      <c r="L12" s="103"/>
      <c r="M12" s="103"/>
      <c r="N12" s="103"/>
      <c r="O12" s="103"/>
      <c r="P12" s="103"/>
      <c r="Q12" s="103"/>
      <c r="R12" s="103"/>
      <c r="S12" s="104"/>
      <c r="U12" s="11"/>
      <c r="V12" s="12"/>
      <c r="W12" s="13"/>
      <c r="X12" s="13"/>
      <c r="Y12" s="13"/>
      <c r="Z12" s="105" t="s">
        <v>31</v>
      </c>
      <c r="AA12" s="105"/>
      <c r="AB12" s="106" t="s">
        <v>51</v>
      </c>
      <c r="AC12" s="106"/>
      <c r="AD12" s="106"/>
      <c r="AE12" s="106"/>
      <c r="AF12" s="106"/>
      <c r="AG12" s="106"/>
      <c r="AH12" s="105" t="s">
        <v>31</v>
      </c>
      <c r="AI12" s="105"/>
      <c r="AJ12" s="13"/>
      <c r="AK12" s="13"/>
      <c r="AL12" s="13"/>
      <c r="AM12" s="14"/>
      <c r="AQ12" s="24" t="str">
        <f>IF(ISNUMBER(J12),"OK","契約金額を入れて下さい")</f>
        <v>OK</v>
      </c>
      <c r="AR12" s="26" t="s">
        <v>39</v>
      </c>
    </row>
    <row r="13" spans="2:44" ht="51" customHeight="1" thickBot="1" x14ac:dyDescent="0.25">
      <c r="B13" s="101" t="s">
        <v>66</v>
      </c>
      <c r="C13" s="92"/>
      <c r="D13" s="92"/>
      <c r="E13" s="92"/>
      <c r="F13" s="92"/>
      <c r="G13" s="92"/>
      <c r="H13" s="92" t="s">
        <v>17</v>
      </c>
      <c r="I13" s="93"/>
      <c r="J13" s="94">
        <f>AE27</f>
        <v>50000000</v>
      </c>
      <c r="K13" s="95"/>
      <c r="L13" s="95"/>
      <c r="M13" s="95"/>
      <c r="N13" s="95"/>
      <c r="O13" s="95"/>
      <c r="P13" s="95"/>
      <c r="Q13" s="95"/>
      <c r="R13" s="95"/>
      <c r="S13" s="96"/>
      <c r="V13" s="97" t="s">
        <v>21</v>
      </c>
      <c r="W13" s="98"/>
      <c r="X13" s="98"/>
      <c r="Y13" s="98"/>
      <c r="Z13" s="98"/>
      <c r="AA13" s="107" t="s">
        <v>83</v>
      </c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8"/>
      <c r="AQ13" s="28" t="str">
        <f>IF(J12="","契約金額を入力してください",IF(J12&lt;J13,"金額がおかしい","OK"))</f>
        <v>OK</v>
      </c>
      <c r="AR13" s="26" t="s">
        <v>39</v>
      </c>
    </row>
    <row r="14" spans="2:44" ht="51" customHeight="1" thickBot="1" x14ac:dyDescent="0.25">
      <c r="B14" s="90" t="s">
        <v>36</v>
      </c>
      <c r="C14" s="61"/>
      <c r="D14" s="61"/>
      <c r="E14" s="91">
        <v>90</v>
      </c>
      <c r="F14" s="91"/>
      <c r="G14" s="16" t="s">
        <v>35</v>
      </c>
      <c r="H14" s="92" t="s">
        <v>18</v>
      </c>
      <c r="I14" s="93"/>
      <c r="J14" s="94">
        <f>ROUND(J13*(E14/100),0)</f>
        <v>45000000</v>
      </c>
      <c r="K14" s="95"/>
      <c r="L14" s="95"/>
      <c r="M14" s="95"/>
      <c r="N14" s="95"/>
      <c r="O14" s="95"/>
      <c r="P14" s="95"/>
      <c r="Q14" s="95"/>
      <c r="R14" s="95"/>
      <c r="S14" s="96"/>
      <c r="V14" s="97" t="s">
        <v>84</v>
      </c>
      <c r="W14" s="98"/>
      <c r="X14" s="98"/>
      <c r="Y14" s="98"/>
      <c r="Z14" s="98"/>
      <c r="AA14" s="99" t="s">
        <v>85</v>
      </c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Q14" s="24" t="str">
        <f>IF(ISNUMBER(E14),"OK","   ％を入力して下さい")</f>
        <v>OK</v>
      </c>
      <c r="AR14" s="26" t="s">
        <v>39</v>
      </c>
    </row>
    <row r="15" spans="2:44" ht="51" customHeight="1" thickBot="1" x14ac:dyDescent="0.25">
      <c r="B15" s="118" t="s">
        <v>67</v>
      </c>
      <c r="C15" s="119"/>
      <c r="D15" s="119"/>
      <c r="E15" s="119"/>
      <c r="F15" s="119"/>
      <c r="G15" s="119"/>
      <c r="H15" s="92" t="s">
        <v>19</v>
      </c>
      <c r="I15" s="93"/>
      <c r="J15" s="120">
        <v>5000000</v>
      </c>
      <c r="K15" s="121"/>
      <c r="L15" s="121"/>
      <c r="M15" s="121"/>
      <c r="N15" s="121"/>
      <c r="O15" s="121"/>
      <c r="P15" s="121"/>
      <c r="Q15" s="121"/>
      <c r="R15" s="121"/>
      <c r="S15" s="122"/>
      <c r="V15" s="97" t="s">
        <v>86</v>
      </c>
      <c r="W15" s="98"/>
      <c r="X15" s="98"/>
      <c r="Y15" s="98"/>
      <c r="Z15" s="98"/>
      <c r="AA15" s="107" t="s">
        <v>63</v>
      </c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8"/>
      <c r="AQ15" s="24" t="str">
        <f>IF(J15&lt;&gt;"",IF(J12&gt;J15,"OK","金額がおかしい"))</f>
        <v>OK</v>
      </c>
      <c r="AR15" s="26" t="s">
        <v>39</v>
      </c>
    </row>
    <row r="16" spans="2:44" ht="51" customHeight="1" thickBot="1" x14ac:dyDescent="0.3">
      <c r="B16" s="123" t="s">
        <v>69</v>
      </c>
      <c r="C16" s="124"/>
      <c r="D16" s="124"/>
      <c r="E16" s="124"/>
      <c r="F16" s="124"/>
      <c r="G16" s="61" t="s">
        <v>20</v>
      </c>
      <c r="H16" s="61"/>
      <c r="I16" s="112"/>
      <c r="J16" s="94">
        <f>IF(J14-J15&gt;0,J14-J15,"")</f>
        <v>40000000</v>
      </c>
      <c r="K16" s="95"/>
      <c r="L16" s="95"/>
      <c r="M16" s="95"/>
      <c r="N16" s="95"/>
      <c r="O16" s="95"/>
      <c r="P16" s="95"/>
      <c r="Q16" s="95"/>
      <c r="R16" s="95"/>
      <c r="S16" s="96"/>
      <c r="V16" s="125"/>
      <c r="W16" s="126"/>
      <c r="X16" s="126"/>
      <c r="Y16" s="126"/>
      <c r="Z16" s="126"/>
      <c r="AA16" s="107" t="s">
        <v>61</v>
      </c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8"/>
      <c r="AQ16" s="1"/>
    </row>
    <row r="17" spans="2:44" ht="51" customHeight="1" thickBot="1" x14ac:dyDescent="0.25">
      <c r="B17" s="109" t="s">
        <v>68</v>
      </c>
      <c r="C17" s="110"/>
      <c r="D17" s="110"/>
      <c r="E17" s="110"/>
      <c r="F17" s="110"/>
      <c r="G17" s="111">
        <v>0.1</v>
      </c>
      <c r="H17" s="61"/>
      <c r="I17" s="112"/>
      <c r="J17" s="94">
        <f>+J16*0.1</f>
        <v>4000000</v>
      </c>
      <c r="K17" s="95"/>
      <c r="L17" s="95"/>
      <c r="M17" s="95"/>
      <c r="N17" s="95"/>
      <c r="O17" s="95"/>
      <c r="P17" s="95"/>
      <c r="Q17" s="95"/>
      <c r="R17" s="95"/>
      <c r="S17" s="96"/>
      <c r="V17" s="97" t="s">
        <v>87</v>
      </c>
      <c r="W17" s="98"/>
      <c r="X17" s="98"/>
      <c r="Y17" s="98"/>
      <c r="Z17" s="98"/>
      <c r="AA17" s="107" t="s">
        <v>77</v>
      </c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</row>
    <row r="18" spans="2:44" ht="50" customHeight="1" thickBot="1" x14ac:dyDescent="0.25">
      <c r="B18" s="113" t="s">
        <v>74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49"/>
      <c r="V18" s="114" t="s">
        <v>88</v>
      </c>
      <c r="W18" s="115"/>
      <c r="X18" s="115"/>
      <c r="Y18" s="115"/>
      <c r="Z18" s="115"/>
      <c r="AA18" s="116" t="s">
        <v>62</v>
      </c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</row>
    <row r="19" spans="2:44" ht="16" customHeight="1" thickBot="1" x14ac:dyDescent="0.25">
      <c r="AQ19" s="1"/>
    </row>
    <row r="20" spans="2:44" ht="45" customHeight="1" thickTop="1" thickBot="1" x14ac:dyDescent="0.25">
      <c r="B20" s="127" t="s">
        <v>22</v>
      </c>
      <c r="C20" s="128"/>
      <c r="D20" s="128"/>
      <c r="E20" s="128"/>
      <c r="F20" s="128"/>
      <c r="G20" s="128"/>
      <c r="H20" s="128"/>
      <c r="I20" s="129"/>
      <c r="J20" s="132" t="s">
        <v>72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4" t="s">
        <v>73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5"/>
      <c r="AQ20" s="23" t="s">
        <v>38</v>
      </c>
    </row>
    <row r="21" spans="2:44" ht="20.149999999999999" customHeight="1" thickBot="1" x14ac:dyDescent="0.25">
      <c r="B21" s="130"/>
      <c r="C21" s="83"/>
      <c r="D21" s="83"/>
      <c r="E21" s="83"/>
      <c r="F21" s="83"/>
      <c r="G21" s="83"/>
      <c r="H21" s="83"/>
      <c r="I21" s="131"/>
      <c r="J21" s="136" t="s">
        <v>23</v>
      </c>
      <c r="K21" s="137"/>
      <c r="L21" s="137"/>
      <c r="M21" s="136" t="s">
        <v>42</v>
      </c>
      <c r="N21" s="137"/>
      <c r="O21" s="138"/>
      <c r="P21" s="136" t="s">
        <v>24</v>
      </c>
      <c r="Q21" s="137"/>
      <c r="R21" s="137"/>
      <c r="S21" s="137"/>
      <c r="T21" s="137"/>
      <c r="U21" s="137"/>
      <c r="V21" s="137"/>
      <c r="W21" s="137"/>
      <c r="X21" s="139"/>
      <c r="Y21" s="140" t="s">
        <v>23</v>
      </c>
      <c r="Z21" s="137"/>
      <c r="AA21" s="138"/>
      <c r="AB21" s="136" t="s">
        <v>42</v>
      </c>
      <c r="AC21" s="137"/>
      <c r="AD21" s="137"/>
      <c r="AE21" s="136" t="s">
        <v>24</v>
      </c>
      <c r="AF21" s="137"/>
      <c r="AG21" s="137"/>
      <c r="AH21" s="137"/>
      <c r="AI21" s="137"/>
      <c r="AJ21" s="137"/>
      <c r="AK21" s="137"/>
      <c r="AL21" s="137"/>
      <c r="AM21" s="139"/>
    </row>
    <row r="22" spans="2:44" ht="40" customHeight="1" thickTop="1" thickBot="1" x14ac:dyDescent="0.25">
      <c r="B22" s="160" t="s">
        <v>46</v>
      </c>
      <c r="C22" s="161"/>
      <c r="D22" s="161"/>
      <c r="E22" s="161"/>
      <c r="F22" s="161"/>
      <c r="G22" s="161"/>
      <c r="H22" s="161"/>
      <c r="I22" s="162"/>
      <c r="J22" s="163">
        <v>1</v>
      </c>
      <c r="K22" s="164"/>
      <c r="L22" s="164"/>
      <c r="M22" s="163" t="s">
        <v>47</v>
      </c>
      <c r="N22" s="164"/>
      <c r="O22" s="165"/>
      <c r="P22" s="166">
        <v>100000000</v>
      </c>
      <c r="Q22" s="167"/>
      <c r="R22" s="167"/>
      <c r="S22" s="167"/>
      <c r="T22" s="167"/>
      <c r="U22" s="167"/>
      <c r="V22" s="167"/>
      <c r="W22" s="167"/>
      <c r="X22" s="168"/>
      <c r="Y22" s="169">
        <v>10</v>
      </c>
      <c r="Z22" s="164"/>
      <c r="AA22" s="165"/>
      <c r="AB22" s="292" t="str">
        <f>IF(Y22&gt;1,"%","")</f>
        <v>%</v>
      </c>
      <c r="AC22" s="293"/>
      <c r="AD22" s="294"/>
      <c r="AE22" s="236">
        <f t="shared" ref="AE22:AE23" si="0">IF(Y22="","",ROUND(P22*(Y22/100),0))</f>
        <v>10000000</v>
      </c>
      <c r="AF22" s="237"/>
      <c r="AG22" s="237"/>
      <c r="AH22" s="237"/>
      <c r="AI22" s="237"/>
      <c r="AJ22" s="237"/>
      <c r="AK22" s="237"/>
      <c r="AL22" s="237"/>
      <c r="AM22" s="238"/>
      <c r="AQ22" s="25" t="str">
        <f>IF(AND(Y22&lt;&gt;"",AE22&lt;&gt;""),IF(AND(ISNUMBER(Y22),ISNUMBER(AE22)),"OK","出来高を入力して下さい"),"")</f>
        <v>OK</v>
      </c>
      <c r="AR22" s="26" t="s">
        <v>40</v>
      </c>
    </row>
    <row r="23" spans="2:44" ht="40" customHeight="1" thickTop="1" thickBot="1" x14ac:dyDescent="0.25">
      <c r="B23" s="144" t="s">
        <v>78</v>
      </c>
      <c r="C23" s="145"/>
      <c r="D23" s="145"/>
      <c r="E23" s="145"/>
      <c r="F23" s="145"/>
      <c r="G23" s="145"/>
      <c r="H23" s="145"/>
      <c r="I23" s="146"/>
      <c r="J23" s="147">
        <v>1</v>
      </c>
      <c r="K23" s="148"/>
      <c r="L23" s="149"/>
      <c r="M23" s="147" t="s">
        <v>47</v>
      </c>
      <c r="N23" s="148"/>
      <c r="O23" s="149"/>
      <c r="P23" s="150">
        <v>100000000</v>
      </c>
      <c r="Q23" s="151"/>
      <c r="R23" s="151"/>
      <c r="S23" s="151"/>
      <c r="T23" s="151"/>
      <c r="U23" s="151"/>
      <c r="V23" s="151"/>
      <c r="W23" s="151"/>
      <c r="X23" s="152"/>
      <c r="Y23" s="153">
        <v>10</v>
      </c>
      <c r="Z23" s="148"/>
      <c r="AA23" s="149"/>
      <c r="AB23" s="154" t="str">
        <f t="shared" ref="AB23" si="1">IF(Y23&gt;1,"%","")</f>
        <v>%</v>
      </c>
      <c r="AC23" s="155"/>
      <c r="AD23" s="156"/>
      <c r="AE23" s="157">
        <f t="shared" si="0"/>
        <v>10000000</v>
      </c>
      <c r="AF23" s="158"/>
      <c r="AG23" s="158"/>
      <c r="AH23" s="158"/>
      <c r="AI23" s="158"/>
      <c r="AJ23" s="158"/>
      <c r="AK23" s="158"/>
      <c r="AL23" s="158"/>
      <c r="AM23" s="159"/>
      <c r="AQ23" s="25" t="str">
        <f>IF(AND(Y23&lt;&gt;"",AE23&lt;&gt;""),IF(AND(ISNUMBER(Y23),ISNUMBER(AE23)),"OK","出来高を入力して下さい"),"")</f>
        <v>OK</v>
      </c>
      <c r="AR23" s="26" t="s">
        <v>40</v>
      </c>
    </row>
    <row r="24" spans="2:44" ht="40" customHeight="1" thickTop="1" thickBot="1" x14ac:dyDescent="0.25">
      <c r="B24" s="144" t="s">
        <v>79</v>
      </c>
      <c r="C24" s="145"/>
      <c r="D24" s="145"/>
      <c r="E24" s="145"/>
      <c r="F24" s="145"/>
      <c r="G24" s="145"/>
      <c r="H24" s="145"/>
      <c r="I24" s="146"/>
      <c r="J24" s="147">
        <v>1</v>
      </c>
      <c r="K24" s="148"/>
      <c r="L24" s="149"/>
      <c r="M24" s="147" t="s">
        <v>47</v>
      </c>
      <c r="N24" s="148"/>
      <c r="O24" s="149"/>
      <c r="P24" s="150">
        <v>100000000</v>
      </c>
      <c r="Q24" s="151"/>
      <c r="R24" s="151"/>
      <c r="S24" s="151"/>
      <c r="T24" s="151"/>
      <c r="U24" s="151"/>
      <c r="V24" s="151"/>
      <c r="W24" s="151"/>
      <c r="X24" s="152"/>
      <c r="Y24" s="153">
        <v>10</v>
      </c>
      <c r="Z24" s="148"/>
      <c r="AA24" s="149"/>
      <c r="AB24" s="154" t="str">
        <f t="shared" ref="AB24:AB26" si="2">IF(Y24&gt;1,"%","")</f>
        <v>%</v>
      </c>
      <c r="AC24" s="155"/>
      <c r="AD24" s="156"/>
      <c r="AE24" s="157">
        <f t="shared" ref="AE24:AE26" si="3">IF(Y24="","",ROUND(P24*(Y24/100),0))</f>
        <v>10000000</v>
      </c>
      <c r="AF24" s="158"/>
      <c r="AG24" s="158"/>
      <c r="AH24" s="158"/>
      <c r="AI24" s="158"/>
      <c r="AJ24" s="158"/>
      <c r="AK24" s="158"/>
      <c r="AL24" s="158"/>
      <c r="AM24" s="159"/>
      <c r="AQ24" s="25" t="str">
        <f>IF(AND(Y24&lt;&gt;"",AE24&lt;&gt;""),IF(AND(ISNUMBER(Y24),ISNUMBER(AE24)),"OK","出来高を入力して下さい"),"")</f>
        <v>OK</v>
      </c>
      <c r="AR24" s="26" t="s">
        <v>40</v>
      </c>
    </row>
    <row r="25" spans="2:44" ht="40" customHeight="1" thickTop="1" thickBot="1" x14ac:dyDescent="0.25">
      <c r="B25" s="144" t="s">
        <v>80</v>
      </c>
      <c r="C25" s="145"/>
      <c r="D25" s="145"/>
      <c r="E25" s="145"/>
      <c r="F25" s="145"/>
      <c r="G25" s="145"/>
      <c r="H25" s="145"/>
      <c r="I25" s="146"/>
      <c r="J25" s="147">
        <v>1</v>
      </c>
      <c r="K25" s="148"/>
      <c r="L25" s="149"/>
      <c r="M25" s="147" t="s">
        <v>47</v>
      </c>
      <c r="N25" s="148"/>
      <c r="O25" s="149"/>
      <c r="P25" s="150">
        <v>100000000</v>
      </c>
      <c r="Q25" s="151"/>
      <c r="R25" s="151"/>
      <c r="S25" s="151"/>
      <c r="T25" s="151"/>
      <c r="U25" s="151"/>
      <c r="V25" s="151"/>
      <c r="W25" s="151"/>
      <c r="X25" s="152"/>
      <c r="Y25" s="153">
        <v>10</v>
      </c>
      <c r="Z25" s="148"/>
      <c r="AA25" s="149"/>
      <c r="AB25" s="154" t="str">
        <f t="shared" si="2"/>
        <v>%</v>
      </c>
      <c r="AC25" s="155"/>
      <c r="AD25" s="156"/>
      <c r="AE25" s="157">
        <f t="shared" si="3"/>
        <v>10000000</v>
      </c>
      <c r="AF25" s="158"/>
      <c r="AG25" s="158"/>
      <c r="AH25" s="158"/>
      <c r="AI25" s="158"/>
      <c r="AJ25" s="158"/>
      <c r="AK25" s="158"/>
      <c r="AL25" s="158"/>
      <c r="AM25" s="159"/>
      <c r="AQ25" s="25" t="str">
        <f t="shared" ref="AQ25:AQ26" si="4">IF(Y25&lt;&gt;"",IF(ISNUMBER(Y25),"OK","出来高を入力して下さい"),"")</f>
        <v>OK</v>
      </c>
      <c r="AR25" s="26" t="s">
        <v>40</v>
      </c>
    </row>
    <row r="26" spans="2:44" ht="40" customHeight="1" thickTop="1" thickBot="1" x14ac:dyDescent="0.25">
      <c r="B26" s="144" t="s">
        <v>81</v>
      </c>
      <c r="C26" s="145"/>
      <c r="D26" s="145"/>
      <c r="E26" s="145"/>
      <c r="F26" s="145"/>
      <c r="G26" s="145"/>
      <c r="H26" s="145"/>
      <c r="I26" s="146"/>
      <c r="J26" s="147">
        <v>1</v>
      </c>
      <c r="K26" s="148"/>
      <c r="L26" s="149"/>
      <c r="M26" s="147" t="s">
        <v>47</v>
      </c>
      <c r="N26" s="148"/>
      <c r="O26" s="149"/>
      <c r="P26" s="150">
        <v>100000000</v>
      </c>
      <c r="Q26" s="151"/>
      <c r="R26" s="151"/>
      <c r="S26" s="151"/>
      <c r="T26" s="151"/>
      <c r="U26" s="151"/>
      <c r="V26" s="151"/>
      <c r="W26" s="151"/>
      <c r="X26" s="152"/>
      <c r="Y26" s="153">
        <v>10</v>
      </c>
      <c r="Z26" s="148"/>
      <c r="AA26" s="149"/>
      <c r="AB26" s="154" t="str">
        <f t="shared" si="2"/>
        <v>%</v>
      </c>
      <c r="AC26" s="155"/>
      <c r="AD26" s="156"/>
      <c r="AE26" s="295">
        <f t="shared" si="3"/>
        <v>10000000</v>
      </c>
      <c r="AF26" s="296"/>
      <c r="AG26" s="296"/>
      <c r="AH26" s="296"/>
      <c r="AI26" s="296"/>
      <c r="AJ26" s="296"/>
      <c r="AK26" s="296"/>
      <c r="AL26" s="296"/>
      <c r="AM26" s="297"/>
      <c r="AQ26" s="25" t="str">
        <f t="shared" si="4"/>
        <v>OK</v>
      </c>
      <c r="AR26" s="26" t="s">
        <v>40</v>
      </c>
    </row>
    <row r="27" spans="2:44" ht="40" customHeight="1" thickTop="1" thickBot="1" x14ac:dyDescent="0.25">
      <c r="B27" s="170" t="s">
        <v>41</v>
      </c>
      <c r="C27" s="171"/>
      <c r="D27" s="171"/>
      <c r="E27" s="171"/>
      <c r="F27" s="171"/>
      <c r="G27" s="171"/>
      <c r="H27" s="171"/>
      <c r="I27" s="172"/>
      <c r="J27" s="173"/>
      <c r="K27" s="174"/>
      <c r="L27" s="174"/>
      <c r="M27" s="174"/>
      <c r="N27" s="174"/>
      <c r="O27" s="175"/>
      <c r="P27" s="176">
        <f>SUM(P22:X26)</f>
        <v>500000000</v>
      </c>
      <c r="Q27" s="177"/>
      <c r="R27" s="177"/>
      <c r="S27" s="177"/>
      <c r="T27" s="177"/>
      <c r="U27" s="177"/>
      <c r="V27" s="177"/>
      <c r="W27" s="177"/>
      <c r="X27" s="178"/>
      <c r="Y27" s="179" t="s">
        <v>71</v>
      </c>
      <c r="Z27" s="180"/>
      <c r="AA27" s="180"/>
      <c r="AB27" s="180"/>
      <c r="AC27" s="180"/>
      <c r="AD27" s="181"/>
      <c r="AE27" s="182">
        <f>SUM(AE22:AM26)</f>
        <v>50000000</v>
      </c>
      <c r="AF27" s="183"/>
      <c r="AG27" s="183"/>
      <c r="AH27" s="183"/>
      <c r="AI27" s="183"/>
      <c r="AJ27" s="183"/>
      <c r="AK27" s="183"/>
      <c r="AL27" s="183"/>
      <c r="AM27" s="184"/>
      <c r="AQ27" s="25" t="str">
        <f>IF(P27&lt;&gt;"",IF(P27=J12,"OK","契約金額と合いません｡"))</f>
        <v>契約金額と合いません｡</v>
      </c>
      <c r="AR27" s="26" t="s">
        <v>39</v>
      </c>
    </row>
    <row r="28" spans="2:44" ht="20.149999999999999" customHeight="1" thickTop="1" thickBot="1" x14ac:dyDescent="0.25">
      <c r="AB28" s="185" t="s">
        <v>58</v>
      </c>
      <c r="AC28" s="185"/>
      <c r="AD28" s="185"/>
      <c r="AE28" s="186"/>
      <c r="AF28" s="186"/>
      <c r="AG28" s="186"/>
      <c r="AH28" s="186"/>
      <c r="AI28" s="186"/>
      <c r="AJ28" s="186"/>
      <c r="AK28" s="186"/>
      <c r="AL28" s="186"/>
      <c r="AM28" s="186"/>
      <c r="AN28" s="33">
        <v>1</v>
      </c>
      <c r="AQ28" s="34" t="str">
        <f>IF(AN28=1,"OK","1を入れて下さい｡")</f>
        <v>OK</v>
      </c>
      <c r="AR28" s="6" t="s">
        <v>39</v>
      </c>
    </row>
    <row r="29" spans="2:44" ht="50.15" customHeight="1" thickTop="1" thickBot="1" x14ac:dyDescent="0.25">
      <c r="B29" s="134" t="s">
        <v>26</v>
      </c>
      <c r="C29" s="133"/>
      <c r="D29" s="133"/>
      <c r="E29" s="133"/>
      <c r="F29" s="133"/>
      <c r="G29" s="133"/>
      <c r="H29" s="133"/>
      <c r="I29" s="133"/>
      <c r="J29" s="132" t="s">
        <v>28</v>
      </c>
      <c r="K29" s="133"/>
      <c r="L29" s="133"/>
      <c r="M29" s="133"/>
      <c r="N29" s="133"/>
      <c r="O29" s="133"/>
      <c r="P29" s="133"/>
      <c r="Q29" s="133"/>
      <c r="R29" s="133"/>
      <c r="S29" s="133"/>
      <c r="T29" s="187" t="s">
        <v>29</v>
      </c>
      <c r="U29" s="188"/>
      <c r="V29" s="189"/>
      <c r="W29" s="132" t="s">
        <v>30</v>
      </c>
      <c r="X29" s="133"/>
      <c r="Y29" s="133"/>
      <c r="Z29" s="133"/>
      <c r="AA29" s="133"/>
      <c r="AB29" s="133"/>
      <c r="AC29" s="135"/>
      <c r="AQ29" s="32">
        <f>COUNTIF(AQ12:AQ28,"OK")</f>
        <v>10</v>
      </c>
    </row>
    <row r="30" spans="2:44" ht="35.15" customHeight="1" thickBot="1" x14ac:dyDescent="0.25">
      <c r="B30" s="190" t="s">
        <v>48</v>
      </c>
      <c r="C30" s="191"/>
      <c r="D30" s="191"/>
      <c r="E30" s="191"/>
      <c r="F30" s="191"/>
      <c r="G30" s="191"/>
      <c r="H30" s="191"/>
      <c r="I30" s="191"/>
      <c r="J30" s="192" t="s">
        <v>49</v>
      </c>
      <c r="K30" s="193"/>
      <c r="L30" s="193"/>
      <c r="M30" s="193"/>
      <c r="N30" s="193"/>
      <c r="O30" s="193"/>
      <c r="P30" s="193"/>
      <c r="Q30" s="193"/>
      <c r="R30" s="50" t="s">
        <v>50</v>
      </c>
      <c r="S30" s="3" t="s">
        <v>27</v>
      </c>
      <c r="T30" s="194" t="s">
        <v>75</v>
      </c>
      <c r="U30" s="195"/>
      <c r="V30" s="196"/>
      <c r="W30" s="197">
        <v>1234567</v>
      </c>
      <c r="X30" s="198"/>
      <c r="Y30" s="198"/>
      <c r="Z30" s="198"/>
      <c r="AA30" s="198"/>
      <c r="AB30" s="198"/>
      <c r="AC30" s="199"/>
    </row>
    <row r="31" spans="2:44" ht="29.15" customHeight="1" x14ac:dyDescent="0.2">
      <c r="B31" s="205" t="s">
        <v>6</v>
      </c>
      <c r="C31" s="206"/>
      <c r="D31" s="206"/>
      <c r="E31" s="206"/>
      <c r="F31" s="207"/>
      <c r="G31" s="208" t="s">
        <v>76</v>
      </c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10"/>
    </row>
    <row r="32" spans="2:44" ht="20.5" customHeight="1" thickBot="1" x14ac:dyDescent="0.25">
      <c r="B32" s="214" t="s">
        <v>25</v>
      </c>
      <c r="C32" s="215"/>
      <c r="D32" s="215"/>
      <c r="E32" s="215"/>
      <c r="F32" s="215"/>
      <c r="G32" s="211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3"/>
    </row>
    <row r="33" spans="2:43" ht="46.5" customHeight="1" thickTop="1" thickBot="1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58" t="s">
        <v>0</v>
      </c>
      <c r="R33" s="58"/>
      <c r="S33" s="58"/>
      <c r="T33" s="58"/>
      <c r="U33" s="58"/>
      <c r="V33" s="58"/>
      <c r="W33" s="58"/>
      <c r="X33" s="58"/>
      <c r="Y33" s="58"/>
      <c r="Z33" s="17"/>
      <c r="AA33" s="17"/>
      <c r="AB33" s="17"/>
      <c r="AC33" s="200" t="str">
        <f>AC1&amp;""</f>
        <v>2020</v>
      </c>
      <c r="AD33" s="200"/>
      <c r="AE33" s="200"/>
      <c r="AF33" s="200"/>
      <c r="AG33" s="18" t="s">
        <v>3</v>
      </c>
      <c r="AH33" s="200" t="str">
        <f>AH1&amp;""</f>
        <v>5</v>
      </c>
      <c r="AI33" s="200"/>
      <c r="AJ33" s="18" t="s">
        <v>2</v>
      </c>
      <c r="AK33" s="200" t="str">
        <f>AK1&amp;""</f>
        <v>31</v>
      </c>
      <c r="AL33" s="200"/>
      <c r="AM33" s="18" t="s">
        <v>1</v>
      </c>
      <c r="AQ33" s="17"/>
    </row>
    <row r="34" spans="2:43" ht="35.5" customHeight="1" thickTop="1" thickBot="1" x14ac:dyDescent="0.25">
      <c r="B34" s="1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60" t="s">
        <v>60</v>
      </c>
      <c r="R34" s="60"/>
      <c r="S34" s="60"/>
      <c r="T34" s="60"/>
      <c r="U34" s="60"/>
      <c r="V34" s="60"/>
      <c r="W34" s="60"/>
      <c r="X34" s="60"/>
      <c r="Y34" s="60"/>
      <c r="Z34" s="17"/>
      <c r="AA34" s="17"/>
      <c r="AB34" s="17"/>
      <c r="AC34" s="201" t="s">
        <v>10</v>
      </c>
      <c r="AD34" s="201"/>
      <c r="AE34" s="201"/>
      <c r="AF34" s="202" t="str">
        <f>AF2&amp;""</f>
        <v>S2020-528</v>
      </c>
      <c r="AG34" s="202"/>
      <c r="AH34" s="202"/>
      <c r="AI34" s="202"/>
      <c r="AJ34" s="202"/>
      <c r="AK34" s="202"/>
      <c r="AL34" s="202"/>
      <c r="AM34" s="202"/>
      <c r="AQ34" s="17"/>
    </row>
    <row r="35" spans="2:43" ht="42.65" customHeight="1" thickBot="1" x14ac:dyDescent="0.25">
      <c r="B35" s="203" t="s">
        <v>14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17"/>
      <c r="T35" s="17"/>
      <c r="U35" s="17"/>
      <c r="V35" s="17"/>
      <c r="W35" s="17"/>
      <c r="X35" s="17"/>
      <c r="Y35" s="17"/>
      <c r="Z35" s="17"/>
      <c r="AA35" s="17"/>
      <c r="AB35" s="204"/>
      <c r="AC35" s="204"/>
      <c r="AD35" s="20"/>
      <c r="AE35" s="20"/>
      <c r="AF35" s="20"/>
      <c r="AG35" s="20"/>
      <c r="AH35" s="20"/>
      <c r="AI35" s="20"/>
      <c r="AJ35" s="20"/>
      <c r="AK35" s="20"/>
      <c r="AL35" s="20"/>
      <c r="AM35" s="17"/>
      <c r="AQ35" s="17"/>
    </row>
    <row r="36" spans="2:43" ht="47.5" customHeight="1" thickTop="1" x14ac:dyDescent="0.2">
      <c r="B36" s="17"/>
      <c r="C36" s="221" t="s">
        <v>15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17"/>
      <c r="Q36" s="17"/>
      <c r="R36" s="17"/>
      <c r="S36" s="17"/>
      <c r="T36" s="17"/>
      <c r="U36" s="17"/>
      <c r="V36" s="222" t="s">
        <v>5</v>
      </c>
      <c r="W36" s="222"/>
      <c r="X36" s="222"/>
      <c r="Y36" s="222"/>
      <c r="Z36" s="223" t="str">
        <f>Z4&amp;""</f>
        <v>某設備工事株式会社</v>
      </c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4"/>
      <c r="AM36" s="224"/>
      <c r="AQ36" s="17"/>
    </row>
    <row r="37" spans="2:43" ht="24.5" customHeight="1" x14ac:dyDescent="0.2">
      <c r="B37" s="17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7"/>
      <c r="Q37" s="17"/>
      <c r="R37" s="17"/>
      <c r="S37" s="17"/>
      <c r="T37" s="17"/>
      <c r="U37" s="17"/>
      <c r="V37" s="225" t="s">
        <v>70</v>
      </c>
      <c r="W37" s="225"/>
      <c r="X37" s="225"/>
      <c r="Y37" s="225"/>
      <c r="Z37" s="35" t="s">
        <v>64</v>
      </c>
      <c r="AA37" s="226" t="str">
        <f>AA5&amp;""</f>
        <v>1234567890123</v>
      </c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Q37" s="17"/>
    </row>
    <row r="38" spans="2:43" ht="22.5" customHeight="1" x14ac:dyDescent="0.2">
      <c r="B38" s="67" t="s">
        <v>37</v>
      </c>
      <c r="C38" s="67"/>
      <c r="D38" s="67"/>
      <c r="E38" s="67"/>
      <c r="F38" s="289" t="str">
        <f>F6&amp;""</f>
        <v>345</v>
      </c>
      <c r="G38" s="289"/>
      <c r="H38" s="289"/>
      <c r="I38" s="289"/>
      <c r="J38" s="289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16" t="s">
        <v>4</v>
      </c>
      <c r="W38" s="216"/>
      <c r="X38" s="217" t="str">
        <f>X6&amp;""</f>
        <v>812</v>
      </c>
      <c r="Y38" s="217"/>
      <c r="Z38" s="29" t="s">
        <v>32</v>
      </c>
      <c r="AA38" s="217" t="str">
        <f>AA6&amp;""</f>
        <v>0007</v>
      </c>
      <c r="AB38" s="2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Q38" s="17"/>
    </row>
    <row r="39" spans="2:43" ht="40.5" customHeight="1" thickBot="1" x14ac:dyDescent="0.25">
      <c r="B39" s="200" t="s">
        <v>16</v>
      </c>
      <c r="C39" s="200"/>
      <c r="D39" s="200"/>
      <c r="E39" s="200"/>
      <c r="F39" s="218" t="str">
        <f>F7&amp;""</f>
        <v>某駐車整備事業</v>
      </c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17"/>
      <c r="U39" s="17"/>
      <c r="V39" s="219" t="s">
        <v>7</v>
      </c>
      <c r="W39" s="219"/>
      <c r="X39" s="219"/>
      <c r="Y39" s="220" t="str">
        <f>Y7&amp;""</f>
        <v>福岡市博多区･･･</v>
      </c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Q39" s="17"/>
    </row>
    <row r="40" spans="2:43" ht="25" customHeight="1" x14ac:dyDescent="0.2">
      <c r="B40" s="87" t="s">
        <v>82</v>
      </c>
      <c r="C40" s="87"/>
      <c r="D40" s="87"/>
      <c r="E40" s="87"/>
      <c r="F40" s="283">
        <f>IF(F8&gt;0,F8,"")</f>
        <v>2023</v>
      </c>
      <c r="G40" s="283"/>
      <c r="H40" s="283"/>
      <c r="I40" s="283"/>
      <c r="J40" s="285" t="s">
        <v>3</v>
      </c>
      <c r="K40" s="283">
        <f>IF(K8&gt;0,K8,"")</f>
        <v>5</v>
      </c>
      <c r="L40" s="283"/>
      <c r="M40" s="285" t="s">
        <v>2</v>
      </c>
      <c r="N40" s="283">
        <f>IF(N8&gt;0,N8,"")</f>
        <v>31</v>
      </c>
      <c r="O40" s="283"/>
      <c r="P40" s="92" t="s">
        <v>1</v>
      </c>
      <c r="Q40" s="8"/>
      <c r="R40" s="8"/>
      <c r="S40" s="8"/>
      <c r="T40" s="17"/>
      <c r="U40" s="17"/>
      <c r="V40" s="287" t="s">
        <v>11</v>
      </c>
      <c r="W40" s="287"/>
      <c r="X40" s="287"/>
      <c r="Y40" s="288" t="str">
        <f>Y8&amp;""</f>
        <v>092</v>
      </c>
      <c r="Z40" s="288"/>
      <c r="AA40" s="288"/>
      <c r="AB40" s="288"/>
      <c r="AC40" s="30" t="s">
        <v>9</v>
      </c>
      <c r="AD40" s="288" t="str">
        <f>AD8&amp;""</f>
        <v>947</v>
      </c>
      <c r="AE40" s="288"/>
      <c r="AF40" s="288"/>
      <c r="AG40" s="31" t="s">
        <v>12</v>
      </c>
      <c r="AH40" s="288" t="str">
        <f>AH8&amp;""</f>
        <v>14･･</v>
      </c>
      <c r="AI40" s="288"/>
      <c r="AJ40" s="288"/>
      <c r="AK40" s="288"/>
      <c r="AL40" s="288"/>
      <c r="AM40" s="288"/>
      <c r="AQ40" s="17"/>
    </row>
    <row r="41" spans="2:43" ht="25" customHeight="1" thickBot="1" x14ac:dyDescent="0.25">
      <c r="B41" s="88"/>
      <c r="C41" s="88"/>
      <c r="D41" s="88"/>
      <c r="E41" s="88"/>
      <c r="F41" s="200"/>
      <c r="G41" s="200"/>
      <c r="H41" s="200"/>
      <c r="I41" s="200"/>
      <c r="J41" s="286"/>
      <c r="K41" s="200"/>
      <c r="L41" s="200"/>
      <c r="M41" s="286"/>
      <c r="N41" s="200"/>
      <c r="O41" s="200"/>
      <c r="P41" s="284"/>
      <c r="Q41" s="8"/>
      <c r="R41" s="8"/>
      <c r="S41" s="8"/>
      <c r="T41" s="17"/>
      <c r="U41" s="17"/>
      <c r="V41" s="287" t="s">
        <v>13</v>
      </c>
      <c r="W41" s="287"/>
      <c r="X41" s="287"/>
      <c r="Y41" s="288" t="str">
        <f>Y9&amp;""</f>
        <v>092</v>
      </c>
      <c r="Z41" s="288"/>
      <c r="AA41" s="288"/>
      <c r="AB41" s="288"/>
      <c r="AC41" s="30" t="s">
        <v>9</v>
      </c>
      <c r="AD41" s="288" t="str">
        <f>AD9&amp;""</f>
        <v>947</v>
      </c>
      <c r="AE41" s="288"/>
      <c r="AF41" s="288"/>
      <c r="AG41" s="31" t="s">
        <v>12</v>
      </c>
      <c r="AH41" s="288" t="str">
        <f>AH9&amp;""</f>
        <v>145･</v>
      </c>
      <c r="AI41" s="288"/>
      <c r="AJ41" s="288"/>
      <c r="AK41" s="288"/>
      <c r="AL41" s="288"/>
      <c r="AM41" s="288"/>
      <c r="AQ41" s="17"/>
    </row>
    <row r="42" spans="2:43" ht="46" customHeight="1" thickBot="1" x14ac:dyDescent="0.25">
      <c r="B42" s="76" t="s">
        <v>52</v>
      </c>
      <c r="C42" s="77"/>
      <c r="D42" s="77"/>
      <c r="E42" s="77"/>
      <c r="F42" s="77"/>
      <c r="G42" s="77"/>
      <c r="H42" s="77"/>
      <c r="I42" s="78"/>
      <c r="J42" s="79">
        <f>IF(J10&gt;0,J10,0)</f>
        <v>44000000</v>
      </c>
      <c r="K42" s="80"/>
      <c r="L42" s="80"/>
      <c r="M42" s="80"/>
      <c r="N42" s="80"/>
      <c r="O42" s="80"/>
      <c r="P42" s="80"/>
      <c r="Q42" s="80"/>
      <c r="R42" s="80"/>
      <c r="S42" s="81"/>
    </row>
    <row r="43" spans="2:43" ht="15" customHeight="1" thickBot="1" x14ac:dyDescent="0.25"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2:43" ht="51" customHeight="1" thickBot="1" x14ac:dyDescent="0.25">
      <c r="B44" s="101" t="s">
        <v>65</v>
      </c>
      <c r="C44" s="92"/>
      <c r="D44" s="92"/>
      <c r="E44" s="92"/>
      <c r="F44" s="92"/>
      <c r="G44" s="92"/>
      <c r="H44" s="92"/>
      <c r="I44" s="93"/>
      <c r="J44" s="228">
        <f t="shared" ref="J44:J49" si="5">IF(J12&gt;0,J12,0)</f>
        <v>100000000</v>
      </c>
      <c r="K44" s="229"/>
      <c r="L44" s="229"/>
      <c r="M44" s="229"/>
      <c r="N44" s="229"/>
      <c r="O44" s="229"/>
      <c r="P44" s="229"/>
      <c r="Q44" s="229"/>
      <c r="R44" s="229"/>
      <c r="S44" s="230"/>
      <c r="U44" s="11"/>
      <c r="V44" s="233" t="s">
        <v>33</v>
      </c>
      <c r="W44" s="234"/>
      <c r="X44" s="234"/>
      <c r="Y44" s="234"/>
      <c r="Z44" s="105"/>
      <c r="AA44" s="105"/>
      <c r="AB44" s="227"/>
      <c r="AC44" s="227"/>
      <c r="AD44" s="227"/>
      <c r="AE44" s="227"/>
      <c r="AF44" s="227"/>
      <c r="AG44" s="227"/>
      <c r="AH44" s="105"/>
      <c r="AI44" s="105"/>
      <c r="AJ44" s="13"/>
      <c r="AK44" s="13"/>
      <c r="AL44" s="13"/>
      <c r="AM44" s="14"/>
      <c r="AQ44" s="1" t="s">
        <v>8</v>
      </c>
    </row>
    <row r="45" spans="2:43" ht="51" customHeight="1" thickBot="1" x14ac:dyDescent="0.25">
      <c r="B45" s="101" t="s">
        <v>66</v>
      </c>
      <c r="C45" s="92"/>
      <c r="D45" s="92"/>
      <c r="E45" s="92"/>
      <c r="F45" s="92"/>
      <c r="G45" s="92"/>
      <c r="H45" s="92" t="s">
        <v>17</v>
      </c>
      <c r="I45" s="93"/>
      <c r="J45" s="228">
        <f t="shared" si="5"/>
        <v>50000000</v>
      </c>
      <c r="K45" s="229"/>
      <c r="L45" s="229"/>
      <c r="M45" s="229"/>
      <c r="N45" s="229"/>
      <c r="O45" s="229"/>
      <c r="P45" s="229"/>
      <c r="Q45" s="229"/>
      <c r="R45" s="229"/>
      <c r="S45" s="230"/>
      <c r="V45" s="231"/>
      <c r="W45" s="232"/>
      <c r="X45" s="232"/>
      <c r="Y45" s="232"/>
      <c r="Z45" s="232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2"/>
      <c r="AQ45" s="1"/>
    </row>
    <row r="46" spans="2:43" ht="51" customHeight="1" thickBot="1" x14ac:dyDescent="0.25">
      <c r="B46" s="90" t="s">
        <v>36</v>
      </c>
      <c r="C46" s="61"/>
      <c r="D46" s="61"/>
      <c r="E46" s="235" t="str">
        <f>E14&amp;""</f>
        <v>90</v>
      </c>
      <c r="F46" s="235"/>
      <c r="G46" s="16" t="s">
        <v>35</v>
      </c>
      <c r="H46" s="92" t="s">
        <v>18</v>
      </c>
      <c r="I46" s="93"/>
      <c r="J46" s="228">
        <f t="shared" si="5"/>
        <v>45000000</v>
      </c>
      <c r="K46" s="229"/>
      <c r="L46" s="229"/>
      <c r="M46" s="229"/>
      <c r="N46" s="229"/>
      <c r="O46" s="229"/>
      <c r="P46" s="229"/>
      <c r="Q46" s="229"/>
      <c r="R46" s="229"/>
      <c r="S46" s="230"/>
      <c r="V46" s="231"/>
      <c r="W46" s="232"/>
      <c r="X46" s="232"/>
      <c r="Y46" s="232"/>
      <c r="Z46" s="232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2"/>
      <c r="AQ46" s="1"/>
    </row>
    <row r="47" spans="2:43" ht="51" customHeight="1" thickBot="1" x14ac:dyDescent="0.25">
      <c r="B47" s="118" t="s">
        <v>67</v>
      </c>
      <c r="C47" s="119"/>
      <c r="D47" s="119"/>
      <c r="E47" s="119"/>
      <c r="F47" s="119"/>
      <c r="G47" s="119"/>
      <c r="H47" s="92" t="s">
        <v>19</v>
      </c>
      <c r="I47" s="93"/>
      <c r="J47" s="228">
        <f t="shared" si="5"/>
        <v>5000000</v>
      </c>
      <c r="K47" s="229"/>
      <c r="L47" s="229"/>
      <c r="M47" s="229"/>
      <c r="N47" s="229"/>
      <c r="O47" s="229"/>
      <c r="P47" s="229"/>
      <c r="Q47" s="229"/>
      <c r="R47" s="229"/>
      <c r="S47" s="230"/>
      <c r="V47" s="231"/>
      <c r="W47" s="232"/>
      <c r="X47" s="232"/>
      <c r="Y47" s="232"/>
      <c r="Z47" s="232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2"/>
      <c r="AQ47" s="1"/>
    </row>
    <row r="48" spans="2:43" ht="51" customHeight="1" thickBot="1" x14ac:dyDescent="0.25">
      <c r="B48" s="123" t="s">
        <v>69</v>
      </c>
      <c r="C48" s="124"/>
      <c r="D48" s="124"/>
      <c r="E48" s="124"/>
      <c r="F48" s="124"/>
      <c r="G48" s="61" t="s">
        <v>20</v>
      </c>
      <c r="H48" s="61"/>
      <c r="I48" s="112"/>
      <c r="J48" s="228">
        <f t="shared" si="5"/>
        <v>40000000</v>
      </c>
      <c r="K48" s="229"/>
      <c r="L48" s="229"/>
      <c r="M48" s="229"/>
      <c r="N48" s="229"/>
      <c r="O48" s="229"/>
      <c r="P48" s="229"/>
      <c r="Q48" s="229"/>
      <c r="R48" s="229"/>
      <c r="S48" s="230"/>
      <c r="V48" s="231"/>
      <c r="W48" s="232"/>
      <c r="X48" s="232"/>
      <c r="Y48" s="232"/>
      <c r="Z48" s="232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2"/>
      <c r="AQ48" s="1"/>
    </row>
    <row r="49" spans="2:43" ht="51" customHeight="1" thickBot="1" x14ac:dyDescent="0.25">
      <c r="B49" s="109" t="s">
        <v>68</v>
      </c>
      <c r="C49" s="110"/>
      <c r="D49" s="110"/>
      <c r="E49" s="110"/>
      <c r="F49" s="110"/>
      <c r="G49" s="111">
        <v>0.1</v>
      </c>
      <c r="H49" s="61"/>
      <c r="I49" s="112"/>
      <c r="J49" s="228">
        <f t="shared" si="5"/>
        <v>4000000</v>
      </c>
      <c r="K49" s="229"/>
      <c r="L49" s="229"/>
      <c r="M49" s="229"/>
      <c r="N49" s="229"/>
      <c r="O49" s="229"/>
      <c r="P49" s="229"/>
      <c r="Q49" s="229"/>
      <c r="R49" s="229"/>
      <c r="S49" s="230"/>
      <c r="V49" s="231"/>
      <c r="W49" s="232"/>
      <c r="X49" s="232"/>
      <c r="Y49" s="232"/>
      <c r="Z49" s="232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2"/>
    </row>
    <row r="50" spans="2:43" ht="40" customHeight="1" x14ac:dyDescent="0.2">
      <c r="V50" s="234"/>
      <c r="W50" s="234"/>
      <c r="X50" s="234"/>
      <c r="Y50" s="234"/>
      <c r="Z50" s="234"/>
      <c r="AA50" s="234"/>
      <c r="AB50" s="234"/>
      <c r="AC50" s="234"/>
      <c r="AD50" s="38" t="str">
        <f t="shared" ref="AD50:AM50" si="6">AD18&amp;""</f>
        <v/>
      </c>
      <c r="AE50" s="38" t="str">
        <f t="shared" si="6"/>
        <v/>
      </c>
      <c r="AF50" s="38" t="str">
        <f t="shared" si="6"/>
        <v/>
      </c>
      <c r="AG50" s="38" t="str">
        <f t="shared" si="6"/>
        <v/>
      </c>
      <c r="AH50" s="38" t="str">
        <f t="shared" si="6"/>
        <v/>
      </c>
      <c r="AI50" s="38" t="str">
        <f t="shared" si="6"/>
        <v/>
      </c>
      <c r="AJ50" s="38" t="str">
        <f t="shared" si="6"/>
        <v/>
      </c>
      <c r="AK50" s="38" t="str">
        <f t="shared" si="6"/>
        <v/>
      </c>
      <c r="AL50" s="38" t="str">
        <f t="shared" si="6"/>
        <v/>
      </c>
      <c r="AM50" s="38" t="str">
        <f t="shared" si="6"/>
        <v/>
      </c>
    </row>
    <row r="51" spans="2:43" ht="16" customHeight="1" thickBot="1" x14ac:dyDescent="0.25">
      <c r="AQ51" s="1"/>
    </row>
    <row r="52" spans="2:43" ht="50.15" customHeight="1" thickTop="1" x14ac:dyDescent="0.2">
      <c r="B52" s="127" t="s">
        <v>22</v>
      </c>
      <c r="C52" s="128"/>
      <c r="D52" s="128"/>
      <c r="E52" s="128"/>
      <c r="F52" s="128"/>
      <c r="G52" s="128"/>
      <c r="H52" s="128"/>
      <c r="I52" s="129"/>
      <c r="J52" s="132" t="s">
        <v>72</v>
      </c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4" t="s">
        <v>73</v>
      </c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5"/>
    </row>
    <row r="53" spans="2:43" ht="20.149999999999999" customHeight="1" thickBot="1" x14ac:dyDescent="0.25">
      <c r="B53" s="130"/>
      <c r="C53" s="83"/>
      <c r="D53" s="83"/>
      <c r="E53" s="83"/>
      <c r="F53" s="83"/>
      <c r="G53" s="83"/>
      <c r="H53" s="83"/>
      <c r="I53" s="131"/>
      <c r="J53" s="136" t="s">
        <v>23</v>
      </c>
      <c r="K53" s="137"/>
      <c r="L53" s="138"/>
      <c r="M53" s="136" t="s">
        <v>42</v>
      </c>
      <c r="N53" s="137"/>
      <c r="O53" s="137"/>
      <c r="P53" s="136" t="s">
        <v>24</v>
      </c>
      <c r="Q53" s="137"/>
      <c r="R53" s="137"/>
      <c r="S53" s="137"/>
      <c r="T53" s="137"/>
      <c r="U53" s="137"/>
      <c r="V53" s="137"/>
      <c r="W53" s="137"/>
      <c r="X53" s="139"/>
      <c r="Y53" s="140" t="s">
        <v>23</v>
      </c>
      <c r="Z53" s="137"/>
      <c r="AA53" s="138"/>
      <c r="AB53" s="136" t="s">
        <v>42</v>
      </c>
      <c r="AC53" s="137"/>
      <c r="AD53" s="137"/>
      <c r="AE53" s="136" t="s">
        <v>24</v>
      </c>
      <c r="AF53" s="137"/>
      <c r="AG53" s="137"/>
      <c r="AH53" s="137"/>
      <c r="AI53" s="137"/>
      <c r="AJ53" s="137"/>
      <c r="AK53" s="137"/>
      <c r="AL53" s="137"/>
      <c r="AM53" s="139"/>
    </row>
    <row r="54" spans="2:43" ht="40" customHeight="1" x14ac:dyDescent="0.2">
      <c r="B54" s="243" t="str">
        <f>B22&amp;""</f>
        <v>仮設工事</v>
      </c>
      <c r="C54" s="244"/>
      <c r="D54" s="244"/>
      <c r="E54" s="244"/>
      <c r="F54" s="244"/>
      <c r="G54" s="244"/>
      <c r="H54" s="244"/>
      <c r="I54" s="245"/>
      <c r="J54" s="246" t="str">
        <f>J22&amp;""</f>
        <v>1</v>
      </c>
      <c r="K54" s="247"/>
      <c r="L54" s="247"/>
      <c r="M54" s="247" t="str">
        <f>M22&amp;""</f>
        <v>式</v>
      </c>
      <c r="N54" s="247"/>
      <c r="O54" s="248"/>
      <c r="P54" s="236">
        <f t="shared" ref="P54:P59" si="7">IF(P22&gt;0,P22,"")</f>
        <v>100000000</v>
      </c>
      <c r="Q54" s="237"/>
      <c r="R54" s="237"/>
      <c r="S54" s="237"/>
      <c r="T54" s="237"/>
      <c r="U54" s="237"/>
      <c r="V54" s="237"/>
      <c r="W54" s="237"/>
      <c r="X54" s="238"/>
      <c r="Y54" s="249" t="str">
        <f>Y22&amp;""</f>
        <v>10</v>
      </c>
      <c r="Z54" s="247"/>
      <c r="AA54" s="248"/>
      <c r="AB54" s="246" t="str">
        <f>AB22&amp;""</f>
        <v>%</v>
      </c>
      <c r="AC54" s="247"/>
      <c r="AD54" s="248"/>
      <c r="AE54" s="236">
        <f t="shared" ref="AE54:AE59" si="8">IF(AE22&gt;0,AE22,"")</f>
        <v>10000000</v>
      </c>
      <c r="AF54" s="237"/>
      <c r="AG54" s="237"/>
      <c r="AH54" s="237"/>
      <c r="AI54" s="237"/>
      <c r="AJ54" s="237"/>
      <c r="AK54" s="237"/>
      <c r="AL54" s="237"/>
      <c r="AM54" s="238"/>
    </row>
    <row r="55" spans="2:43" ht="40" customHeight="1" x14ac:dyDescent="0.2">
      <c r="B55" s="239" t="str">
        <f>B23&amp;""</f>
        <v>基礎工事</v>
      </c>
      <c r="C55" s="240"/>
      <c r="D55" s="240"/>
      <c r="E55" s="240"/>
      <c r="F55" s="240"/>
      <c r="G55" s="240"/>
      <c r="H55" s="240"/>
      <c r="I55" s="241"/>
      <c r="J55" s="154" t="str">
        <f>J23&amp;""</f>
        <v>1</v>
      </c>
      <c r="K55" s="155"/>
      <c r="L55" s="155"/>
      <c r="M55" s="155" t="str">
        <f>M23&amp;""</f>
        <v>式</v>
      </c>
      <c r="N55" s="155"/>
      <c r="O55" s="156"/>
      <c r="P55" s="157">
        <f t="shared" si="7"/>
        <v>100000000</v>
      </c>
      <c r="Q55" s="158"/>
      <c r="R55" s="158"/>
      <c r="S55" s="158"/>
      <c r="T55" s="158"/>
      <c r="U55" s="158"/>
      <c r="V55" s="158"/>
      <c r="W55" s="158"/>
      <c r="X55" s="159"/>
      <c r="Y55" s="242" t="str">
        <f>Y23&amp;""</f>
        <v>10</v>
      </c>
      <c r="Z55" s="155"/>
      <c r="AA55" s="156"/>
      <c r="AB55" s="154" t="str">
        <f>AB23&amp;""</f>
        <v>%</v>
      </c>
      <c r="AC55" s="155"/>
      <c r="AD55" s="156"/>
      <c r="AE55" s="157">
        <f t="shared" si="8"/>
        <v>10000000</v>
      </c>
      <c r="AF55" s="158"/>
      <c r="AG55" s="158"/>
      <c r="AH55" s="158"/>
      <c r="AI55" s="158"/>
      <c r="AJ55" s="158"/>
      <c r="AK55" s="158"/>
      <c r="AL55" s="158"/>
      <c r="AM55" s="159"/>
    </row>
    <row r="56" spans="2:43" ht="40" customHeight="1" x14ac:dyDescent="0.2">
      <c r="B56" s="239" t="str">
        <f>B24&amp;""</f>
        <v>立体駐車場本体工事</v>
      </c>
      <c r="C56" s="240"/>
      <c r="D56" s="240"/>
      <c r="E56" s="240"/>
      <c r="F56" s="240"/>
      <c r="G56" s="240"/>
      <c r="H56" s="240"/>
      <c r="I56" s="241"/>
      <c r="J56" s="154" t="str">
        <f>J24&amp;""</f>
        <v>1</v>
      </c>
      <c r="K56" s="155"/>
      <c r="L56" s="155"/>
      <c r="M56" s="155" t="str">
        <f>M24&amp;""</f>
        <v>式</v>
      </c>
      <c r="N56" s="155"/>
      <c r="O56" s="156"/>
      <c r="P56" s="157">
        <f t="shared" si="7"/>
        <v>100000000</v>
      </c>
      <c r="Q56" s="158"/>
      <c r="R56" s="158"/>
      <c r="S56" s="158"/>
      <c r="T56" s="158"/>
      <c r="U56" s="158"/>
      <c r="V56" s="158"/>
      <c r="W56" s="158"/>
      <c r="X56" s="159"/>
      <c r="Y56" s="242" t="str">
        <f>Y24&amp;""</f>
        <v>10</v>
      </c>
      <c r="Z56" s="155"/>
      <c r="AA56" s="156"/>
      <c r="AB56" s="154" t="str">
        <f>AB24&amp;""</f>
        <v>%</v>
      </c>
      <c r="AC56" s="155"/>
      <c r="AD56" s="156"/>
      <c r="AE56" s="157">
        <f t="shared" si="8"/>
        <v>10000000</v>
      </c>
      <c r="AF56" s="158"/>
      <c r="AG56" s="158"/>
      <c r="AH56" s="158"/>
      <c r="AI56" s="158"/>
      <c r="AJ56" s="158"/>
      <c r="AK56" s="158"/>
      <c r="AL56" s="158"/>
      <c r="AM56" s="159"/>
    </row>
    <row r="57" spans="2:43" ht="40" customHeight="1" x14ac:dyDescent="0.2">
      <c r="B57" s="239" t="str">
        <f>B25&amp;""</f>
        <v>設備工事</v>
      </c>
      <c r="C57" s="240"/>
      <c r="D57" s="240"/>
      <c r="E57" s="240"/>
      <c r="F57" s="240"/>
      <c r="G57" s="240"/>
      <c r="H57" s="240"/>
      <c r="I57" s="241"/>
      <c r="J57" s="154" t="str">
        <f>J25&amp;""</f>
        <v>1</v>
      </c>
      <c r="K57" s="155"/>
      <c r="L57" s="155"/>
      <c r="M57" s="155" t="str">
        <f>M25&amp;""</f>
        <v>式</v>
      </c>
      <c r="N57" s="155"/>
      <c r="O57" s="156"/>
      <c r="P57" s="157">
        <f t="shared" si="7"/>
        <v>100000000</v>
      </c>
      <c r="Q57" s="158"/>
      <c r="R57" s="158"/>
      <c r="S57" s="158"/>
      <c r="T57" s="158"/>
      <c r="U57" s="158"/>
      <c r="V57" s="158"/>
      <c r="W57" s="158"/>
      <c r="X57" s="159"/>
      <c r="Y57" s="242" t="str">
        <f>Y25&amp;""</f>
        <v>10</v>
      </c>
      <c r="Z57" s="155"/>
      <c r="AA57" s="156"/>
      <c r="AB57" s="154" t="str">
        <f>AB25&amp;""</f>
        <v>%</v>
      </c>
      <c r="AC57" s="155"/>
      <c r="AD57" s="156"/>
      <c r="AE57" s="157">
        <f t="shared" si="8"/>
        <v>10000000</v>
      </c>
      <c r="AF57" s="158"/>
      <c r="AG57" s="158"/>
      <c r="AH57" s="158"/>
      <c r="AI57" s="158"/>
      <c r="AJ57" s="158"/>
      <c r="AK57" s="158"/>
      <c r="AL57" s="158"/>
      <c r="AM57" s="159"/>
    </row>
    <row r="58" spans="2:43" ht="40" customHeight="1" x14ac:dyDescent="0.2">
      <c r="B58" s="239" t="str">
        <f>B26&amp;""</f>
        <v>仕上工事</v>
      </c>
      <c r="C58" s="240"/>
      <c r="D58" s="240"/>
      <c r="E58" s="240"/>
      <c r="F58" s="240"/>
      <c r="G58" s="240"/>
      <c r="H58" s="240"/>
      <c r="I58" s="241"/>
      <c r="J58" s="154" t="str">
        <f>J26&amp;""</f>
        <v>1</v>
      </c>
      <c r="K58" s="155"/>
      <c r="L58" s="155"/>
      <c r="M58" s="155" t="str">
        <f>M26&amp;""</f>
        <v>式</v>
      </c>
      <c r="N58" s="155"/>
      <c r="O58" s="156"/>
      <c r="P58" s="157">
        <f t="shared" si="7"/>
        <v>100000000</v>
      </c>
      <c r="Q58" s="158"/>
      <c r="R58" s="158"/>
      <c r="S58" s="158"/>
      <c r="T58" s="158"/>
      <c r="U58" s="158"/>
      <c r="V58" s="158"/>
      <c r="W58" s="158"/>
      <c r="X58" s="159"/>
      <c r="Y58" s="242" t="str">
        <f>Y26&amp;""</f>
        <v>10</v>
      </c>
      <c r="Z58" s="155"/>
      <c r="AA58" s="156"/>
      <c r="AB58" s="154" t="str">
        <f>AB26&amp;""</f>
        <v>%</v>
      </c>
      <c r="AC58" s="155"/>
      <c r="AD58" s="156"/>
      <c r="AE58" s="157">
        <f t="shared" si="8"/>
        <v>10000000</v>
      </c>
      <c r="AF58" s="158"/>
      <c r="AG58" s="158"/>
      <c r="AH58" s="158"/>
      <c r="AI58" s="158"/>
      <c r="AJ58" s="158"/>
      <c r="AK58" s="158"/>
      <c r="AL58" s="158"/>
      <c r="AM58" s="159"/>
    </row>
    <row r="59" spans="2:43" ht="40" customHeight="1" thickBot="1" x14ac:dyDescent="0.25">
      <c r="B59" s="250" t="s">
        <v>41</v>
      </c>
      <c r="C59" s="251"/>
      <c r="D59" s="251"/>
      <c r="E59" s="251"/>
      <c r="F59" s="251"/>
      <c r="G59" s="251"/>
      <c r="H59" s="251"/>
      <c r="I59" s="252"/>
      <c r="J59" s="253"/>
      <c r="K59" s="254"/>
      <c r="L59" s="254"/>
      <c r="M59" s="254"/>
      <c r="N59" s="254"/>
      <c r="O59" s="255"/>
      <c r="P59" s="256">
        <f t="shared" si="7"/>
        <v>500000000</v>
      </c>
      <c r="Q59" s="257"/>
      <c r="R59" s="257"/>
      <c r="S59" s="257"/>
      <c r="T59" s="257"/>
      <c r="U59" s="257"/>
      <c r="V59" s="257"/>
      <c r="W59" s="257"/>
      <c r="X59" s="258"/>
      <c r="Y59" s="259" t="s">
        <v>71</v>
      </c>
      <c r="Z59" s="260"/>
      <c r="AA59" s="260"/>
      <c r="AB59" s="260"/>
      <c r="AC59" s="260"/>
      <c r="AD59" s="261"/>
      <c r="AE59" s="256">
        <f t="shared" si="8"/>
        <v>50000000</v>
      </c>
      <c r="AF59" s="257"/>
      <c r="AG59" s="257"/>
      <c r="AH59" s="257"/>
      <c r="AI59" s="257"/>
      <c r="AJ59" s="257"/>
      <c r="AK59" s="257"/>
      <c r="AL59" s="257"/>
      <c r="AM59" s="258"/>
    </row>
    <row r="60" spans="2:43" ht="20.149999999999999" customHeight="1" thickTop="1" thickBot="1" x14ac:dyDescent="0.25"/>
    <row r="61" spans="2:43" ht="50.15" customHeight="1" thickTop="1" x14ac:dyDescent="0.2">
      <c r="B61" s="134" t="s">
        <v>26</v>
      </c>
      <c r="C61" s="133"/>
      <c r="D61" s="133"/>
      <c r="E61" s="133"/>
      <c r="F61" s="133"/>
      <c r="G61" s="133"/>
      <c r="H61" s="133"/>
      <c r="I61" s="133"/>
      <c r="J61" s="132" t="s">
        <v>28</v>
      </c>
      <c r="K61" s="133"/>
      <c r="L61" s="133"/>
      <c r="M61" s="133"/>
      <c r="N61" s="133"/>
      <c r="O61" s="133"/>
      <c r="P61" s="133"/>
      <c r="Q61" s="133"/>
      <c r="R61" s="133"/>
      <c r="S61" s="133"/>
      <c r="T61" s="187" t="s">
        <v>29</v>
      </c>
      <c r="U61" s="188"/>
      <c r="V61" s="189"/>
      <c r="W61" s="132" t="s">
        <v>30</v>
      </c>
      <c r="X61" s="133"/>
      <c r="Y61" s="133"/>
      <c r="Z61" s="133"/>
      <c r="AA61" s="133"/>
      <c r="AB61" s="133"/>
      <c r="AC61" s="135"/>
      <c r="AE61" s="40"/>
      <c r="AF61" s="40"/>
      <c r="AG61" s="40"/>
      <c r="AH61" s="40"/>
      <c r="AI61" s="41"/>
      <c r="AJ61" s="268"/>
      <c r="AK61" s="269"/>
      <c r="AL61" s="269"/>
      <c r="AM61" s="270"/>
      <c r="AN61" s="42"/>
    </row>
    <row r="62" spans="2:43" ht="35.15" customHeight="1" thickBot="1" x14ac:dyDescent="0.25">
      <c r="B62" s="271" t="str">
        <f>B30&amp;""</f>
        <v>福岡銀行</v>
      </c>
      <c r="C62" s="272"/>
      <c r="D62" s="272"/>
      <c r="E62" s="272"/>
      <c r="F62" s="272"/>
      <c r="G62" s="272"/>
      <c r="H62" s="272"/>
      <c r="I62" s="272"/>
      <c r="J62" s="273" t="str">
        <f>J30&amp;""</f>
        <v>博多駅前</v>
      </c>
      <c r="K62" s="274"/>
      <c r="L62" s="274"/>
      <c r="M62" s="274"/>
      <c r="N62" s="274"/>
      <c r="O62" s="274"/>
      <c r="P62" s="274"/>
      <c r="Q62" s="274"/>
      <c r="R62" s="52" t="str">
        <f>R30&amp;""</f>
        <v>支</v>
      </c>
      <c r="S62" s="22" t="s">
        <v>27</v>
      </c>
      <c r="T62" s="275" t="str">
        <f>T30&amp;""</f>
        <v>普通</v>
      </c>
      <c r="U62" s="276"/>
      <c r="V62" s="277"/>
      <c r="W62" s="278" t="str">
        <f t="shared" ref="W62" si="9">W30&amp;""</f>
        <v>1234567</v>
      </c>
      <c r="X62" s="180"/>
      <c r="Y62" s="180"/>
      <c r="Z62" s="180"/>
      <c r="AA62" s="180"/>
      <c r="AB62" s="180"/>
      <c r="AC62" s="279"/>
      <c r="AI62" s="41"/>
      <c r="AJ62" s="43"/>
      <c r="AK62" s="44"/>
      <c r="AL62" s="44"/>
      <c r="AM62" s="45"/>
      <c r="AN62" s="42"/>
    </row>
    <row r="63" spans="2:43" ht="29.15" customHeight="1" x14ac:dyDescent="0.2">
      <c r="B63" s="205" t="s">
        <v>6</v>
      </c>
      <c r="C63" s="206"/>
      <c r="D63" s="206"/>
      <c r="E63" s="206"/>
      <c r="F63" s="207"/>
      <c r="G63" s="262" t="str">
        <f>G31&amp;""</f>
        <v>アイウエオカキク</v>
      </c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4"/>
      <c r="AI63" s="41"/>
      <c r="AJ63" s="42"/>
      <c r="AM63" s="41"/>
      <c r="AN63" s="42"/>
    </row>
    <row r="64" spans="2:43" ht="20.5" customHeight="1" thickBot="1" x14ac:dyDescent="0.25">
      <c r="B64" s="214" t="s">
        <v>25</v>
      </c>
      <c r="C64" s="215"/>
      <c r="D64" s="215"/>
      <c r="E64" s="215"/>
      <c r="F64" s="215"/>
      <c r="G64" s="265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7"/>
      <c r="AI64" s="41"/>
      <c r="AJ64" s="46"/>
      <c r="AK64" s="47"/>
      <c r="AL64" s="47"/>
      <c r="AM64" s="48"/>
      <c r="AN64" s="42"/>
    </row>
    <row r="65" ht="22.5" customHeight="1" thickTop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22.5" customHeight="1" x14ac:dyDescent="0.2"/>
    <row r="317" ht="22.5" customHeight="1" x14ac:dyDescent="0.2"/>
    <row r="318" ht="22.5" customHeight="1" x14ac:dyDescent="0.2"/>
    <row r="319" ht="22.5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22.5" customHeight="1" x14ac:dyDescent="0.2"/>
    <row r="352" ht="22.5" customHeight="1" x14ac:dyDescent="0.2"/>
    <row r="353" ht="22.5" customHeight="1" x14ac:dyDescent="0.2"/>
    <row r="354" ht="22.5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22.5" customHeight="1" x14ac:dyDescent="0.2"/>
    <row r="387" ht="22.5" customHeight="1" x14ac:dyDescent="0.2"/>
    <row r="388" ht="22.5" customHeight="1" x14ac:dyDescent="0.2"/>
    <row r="389" ht="22.5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22.5" customHeight="1" x14ac:dyDescent="0.2"/>
    <row r="422" ht="22.5" customHeight="1" x14ac:dyDescent="0.2"/>
    <row r="423" ht="22.5" customHeight="1" x14ac:dyDescent="0.2"/>
    <row r="424" ht="22.5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22.5" customHeight="1" x14ac:dyDescent="0.2"/>
    <row r="457" ht="22.5" customHeight="1" x14ac:dyDescent="0.2"/>
    <row r="458" ht="22.5" customHeight="1" x14ac:dyDescent="0.2"/>
    <row r="459" ht="22.5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22.5" customHeight="1" x14ac:dyDescent="0.2"/>
    <row r="492" ht="22.5" customHeight="1" x14ac:dyDescent="0.2"/>
    <row r="493" ht="22.5" customHeight="1" x14ac:dyDescent="0.2"/>
    <row r="494" ht="22.5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22.5" customHeight="1" x14ac:dyDescent="0.2"/>
    <row r="527" ht="22.5" customHeight="1" x14ac:dyDescent="0.2"/>
    <row r="528" ht="22.5" customHeight="1" x14ac:dyDescent="0.2"/>
    <row r="529" ht="22.5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22.5" customHeight="1" x14ac:dyDescent="0.2"/>
    <row r="562" ht="22.5" customHeight="1" x14ac:dyDescent="0.2"/>
    <row r="563" ht="22.5" customHeight="1" x14ac:dyDescent="0.2"/>
    <row r="564" ht="22.5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22.5" customHeight="1" x14ac:dyDescent="0.2"/>
    <row r="597" ht="22.5" customHeight="1" x14ac:dyDescent="0.2"/>
    <row r="598" ht="22.5" customHeight="1" x14ac:dyDescent="0.2"/>
    <row r="599" ht="22.5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22.5" customHeight="1" x14ac:dyDescent="0.2"/>
    <row r="632" ht="22.5" customHeight="1" x14ac:dyDescent="0.2"/>
    <row r="633" ht="22.5" customHeight="1" x14ac:dyDescent="0.2"/>
    <row r="634" ht="22.5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22.5" customHeight="1" x14ac:dyDescent="0.2"/>
    <row r="667" ht="22.5" customHeight="1" x14ac:dyDescent="0.2"/>
    <row r="668" ht="22.5" customHeight="1" x14ac:dyDescent="0.2"/>
    <row r="669" ht="22.5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22.5" customHeight="1" x14ac:dyDescent="0.2"/>
    <row r="702" ht="22.5" customHeight="1" x14ac:dyDescent="0.2"/>
    <row r="703" ht="22.5" customHeight="1" x14ac:dyDescent="0.2"/>
    <row r="704" ht="22.5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22.5" customHeight="1" x14ac:dyDescent="0.2"/>
    <row r="737" ht="22.5" customHeight="1" x14ac:dyDescent="0.2"/>
    <row r="738" ht="22.5" customHeight="1" x14ac:dyDescent="0.2"/>
    <row r="739" ht="22.5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</sheetData>
  <sheetProtection algorithmName="SHA-512" hashValue="rnimvMQnSNCdGFgw32GDz40ByxC62mm0EsNgrYtS8Xu8HRM6NLBNWHY+Dx2gQlz1sOUvLvwy2p+l75DdV2KIig==" saltValue="PKuJsakKxxEWBNq4zSBvBQ==" spinCount="100000" sheet="1" selectLockedCells="1"/>
  <mergeCells count="268">
    <mergeCell ref="B64:F64"/>
    <mergeCell ref="B62:I62"/>
    <mergeCell ref="J62:Q62"/>
    <mergeCell ref="T62:V62"/>
    <mergeCell ref="W62:AC62"/>
    <mergeCell ref="B63:F63"/>
    <mergeCell ref="G63:AC64"/>
    <mergeCell ref="B61:I61"/>
    <mergeCell ref="J61:S61"/>
    <mergeCell ref="T61:V61"/>
    <mergeCell ref="W61:AC61"/>
    <mergeCell ref="AJ61:AM61"/>
    <mergeCell ref="AE58:AM58"/>
    <mergeCell ref="B59:I59"/>
    <mergeCell ref="J59:O59"/>
    <mergeCell ref="P59:X59"/>
    <mergeCell ref="Y59:AD59"/>
    <mergeCell ref="AE59:AM59"/>
    <mergeCell ref="B58:I58"/>
    <mergeCell ref="J58:L58"/>
    <mergeCell ref="M58:O58"/>
    <mergeCell ref="P58:X58"/>
    <mergeCell ref="Y58:AA58"/>
    <mergeCell ref="AB58:AD58"/>
    <mergeCell ref="AE56:AM56"/>
    <mergeCell ref="B57:I57"/>
    <mergeCell ref="J57:L57"/>
    <mergeCell ref="M57:O57"/>
    <mergeCell ref="P57:X57"/>
    <mergeCell ref="Y57:AA57"/>
    <mergeCell ref="AB57:AD57"/>
    <mergeCell ref="AE57:AM57"/>
    <mergeCell ref="B56:I56"/>
    <mergeCell ref="J56:L56"/>
    <mergeCell ref="M56:O56"/>
    <mergeCell ref="P56:X56"/>
    <mergeCell ref="Y56:AA56"/>
    <mergeCell ref="AB56:AD56"/>
    <mergeCell ref="AE54:AM54"/>
    <mergeCell ref="B55:I55"/>
    <mergeCell ref="J55:L55"/>
    <mergeCell ref="M55:O55"/>
    <mergeCell ref="P55:X55"/>
    <mergeCell ref="Y55:AA55"/>
    <mergeCell ref="AB55:AD55"/>
    <mergeCell ref="AE55:AM55"/>
    <mergeCell ref="B54:I54"/>
    <mergeCell ref="J54:L54"/>
    <mergeCell ref="M54:O54"/>
    <mergeCell ref="P54:X54"/>
    <mergeCell ref="Y54:AA54"/>
    <mergeCell ref="AB54:AD54"/>
    <mergeCell ref="V50:AC50"/>
    <mergeCell ref="B52:I53"/>
    <mergeCell ref="J52:X52"/>
    <mergeCell ref="Y52:AM52"/>
    <mergeCell ref="J53:L53"/>
    <mergeCell ref="M53:O53"/>
    <mergeCell ref="P53:X53"/>
    <mergeCell ref="Y53:AA53"/>
    <mergeCell ref="AB53:AD53"/>
    <mergeCell ref="AE53:AM53"/>
    <mergeCell ref="B48:F48"/>
    <mergeCell ref="G48:I48"/>
    <mergeCell ref="J48:S48"/>
    <mergeCell ref="V48:Z48"/>
    <mergeCell ref="B49:F49"/>
    <mergeCell ref="G49:I49"/>
    <mergeCell ref="J49:S49"/>
    <mergeCell ref="V49:Z49"/>
    <mergeCell ref="B46:D46"/>
    <mergeCell ref="E46:F46"/>
    <mergeCell ref="H46:I46"/>
    <mergeCell ref="J46:S46"/>
    <mergeCell ref="V46:Z46"/>
    <mergeCell ref="B47:G47"/>
    <mergeCell ref="H47:I47"/>
    <mergeCell ref="J47:S47"/>
    <mergeCell ref="V47:Z47"/>
    <mergeCell ref="AB44:AG44"/>
    <mergeCell ref="AH44:AI44"/>
    <mergeCell ref="B45:G45"/>
    <mergeCell ref="H45:I45"/>
    <mergeCell ref="J45:S45"/>
    <mergeCell ref="V45:Z45"/>
    <mergeCell ref="B42:I42"/>
    <mergeCell ref="J42:S42"/>
    <mergeCell ref="B44:I44"/>
    <mergeCell ref="J44:S44"/>
    <mergeCell ref="V44:Y44"/>
    <mergeCell ref="Z44:AA44"/>
    <mergeCell ref="V40:X40"/>
    <mergeCell ref="Y40:AB40"/>
    <mergeCell ref="AD40:AF40"/>
    <mergeCell ref="AH40:AM40"/>
    <mergeCell ref="V41:X41"/>
    <mergeCell ref="Y41:AB41"/>
    <mergeCell ref="AD41:AF41"/>
    <mergeCell ref="AH41:AM41"/>
    <mergeCell ref="B38:E38"/>
    <mergeCell ref="F38:J38"/>
    <mergeCell ref="V38:W38"/>
    <mergeCell ref="X38:Y38"/>
    <mergeCell ref="AA38:AB38"/>
    <mergeCell ref="B39:E39"/>
    <mergeCell ref="F39:S39"/>
    <mergeCell ref="V39:X39"/>
    <mergeCell ref="Y39:AM39"/>
    <mergeCell ref="B40:E41"/>
    <mergeCell ref="F40:I41"/>
    <mergeCell ref="J40:J41"/>
    <mergeCell ref="K40:L41"/>
    <mergeCell ref="M40:M41"/>
    <mergeCell ref="N40:O41"/>
    <mergeCell ref="P40:P41"/>
    <mergeCell ref="C36:O36"/>
    <mergeCell ref="V36:Y36"/>
    <mergeCell ref="Z36:AK36"/>
    <mergeCell ref="AL36:AM36"/>
    <mergeCell ref="V37:Y37"/>
    <mergeCell ref="AK33:AL33"/>
    <mergeCell ref="Q34:Y34"/>
    <mergeCell ref="AC34:AE34"/>
    <mergeCell ref="AF34:AM34"/>
    <mergeCell ref="B35:R35"/>
    <mergeCell ref="AB35:AC35"/>
    <mergeCell ref="AA37:AM37"/>
    <mergeCell ref="B31:F31"/>
    <mergeCell ref="G31:AC32"/>
    <mergeCell ref="B32:F32"/>
    <mergeCell ref="Q33:Y33"/>
    <mergeCell ref="AC33:AF33"/>
    <mergeCell ref="AH33:AI33"/>
    <mergeCell ref="AB28:AM28"/>
    <mergeCell ref="B29:I29"/>
    <mergeCell ref="J29:S29"/>
    <mergeCell ref="T29:V29"/>
    <mergeCell ref="W29:AC29"/>
    <mergeCell ref="B30:I30"/>
    <mergeCell ref="J30:Q30"/>
    <mergeCell ref="T30:V30"/>
    <mergeCell ref="W30:AC30"/>
    <mergeCell ref="AE26:AM26"/>
    <mergeCell ref="B27:I27"/>
    <mergeCell ref="J27:O27"/>
    <mergeCell ref="P27:X27"/>
    <mergeCell ref="Y27:AD27"/>
    <mergeCell ref="AE27:AM27"/>
    <mergeCell ref="B26:I26"/>
    <mergeCell ref="J26:L26"/>
    <mergeCell ref="M26:O26"/>
    <mergeCell ref="P26:X26"/>
    <mergeCell ref="Y26:AA26"/>
    <mergeCell ref="AB26:AD26"/>
    <mergeCell ref="AE24:AM24"/>
    <mergeCell ref="B25:I25"/>
    <mergeCell ref="J25:L25"/>
    <mergeCell ref="M25:O25"/>
    <mergeCell ref="P25:X25"/>
    <mergeCell ref="Y25:AA25"/>
    <mergeCell ref="AB25:AD25"/>
    <mergeCell ref="AE25:AM25"/>
    <mergeCell ref="B24:I24"/>
    <mergeCell ref="J24:L24"/>
    <mergeCell ref="M24:O24"/>
    <mergeCell ref="P24:X24"/>
    <mergeCell ref="Y24:AA24"/>
    <mergeCell ref="AB24:AD24"/>
    <mergeCell ref="AE22:AM22"/>
    <mergeCell ref="B23:I23"/>
    <mergeCell ref="J23:L23"/>
    <mergeCell ref="M23:O23"/>
    <mergeCell ref="P23:X23"/>
    <mergeCell ref="Y23:AA23"/>
    <mergeCell ref="AB23:AD23"/>
    <mergeCell ref="AE23:AM23"/>
    <mergeCell ref="B22:I22"/>
    <mergeCell ref="J22:L22"/>
    <mergeCell ref="M22:O22"/>
    <mergeCell ref="P22:X22"/>
    <mergeCell ref="Y22:AA22"/>
    <mergeCell ref="AB22:AD22"/>
    <mergeCell ref="B20:I21"/>
    <mergeCell ref="J20:X20"/>
    <mergeCell ref="Y20:AM20"/>
    <mergeCell ref="J21:L21"/>
    <mergeCell ref="M21:O21"/>
    <mergeCell ref="P21:X21"/>
    <mergeCell ref="Y21:AA21"/>
    <mergeCell ref="AB21:AD21"/>
    <mergeCell ref="AE21:AM21"/>
    <mergeCell ref="B17:F17"/>
    <mergeCell ref="G17:I17"/>
    <mergeCell ref="J17:S17"/>
    <mergeCell ref="V17:Z17"/>
    <mergeCell ref="AA17:AM17"/>
    <mergeCell ref="V18:Z18"/>
    <mergeCell ref="AA18:AM18"/>
    <mergeCell ref="B15:G15"/>
    <mergeCell ref="H15:I15"/>
    <mergeCell ref="J15:S15"/>
    <mergeCell ref="V15:Z15"/>
    <mergeCell ref="AA15:AM15"/>
    <mergeCell ref="B16:F16"/>
    <mergeCell ref="G16:I16"/>
    <mergeCell ref="J16:S16"/>
    <mergeCell ref="V16:Z16"/>
    <mergeCell ref="AA16:AM16"/>
    <mergeCell ref="B18:S18"/>
    <mergeCell ref="B14:D14"/>
    <mergeCell ref="E14:F14"/>
    <mergeCell ref="H14:I14"/>
    <mergeCell ref="J14:S14"/>
    <mergeCell ref="V14:Z14"/>
    <mergeCell ref="AA14:AM14"/>
    <mergeCell ref="B12:I12"/>
    <mergeCell ref="J12:S12"/>
    <mergeCell ref="Z12:AA12"/>
    <mergeCell ref="AB12:AG12"/>
    <mergeCell ref="AH12:AI12"/>
    <mergeCell ref="B13:G13"/>
    <mergeCell ref="H13:I13"/>
    <mergeCell ref="J13:S13"/>
    <mergeCell ref="V13:Z13"/>
    <mergeCell ref="AA13:AM13"/>
    <mergeCell ref="V9:X9"/>
    <mergeCell ref="Y9:AB9"/>
    <mergeCell ref="AD9:AF9"/>
    <mergeCell ref="AH9:AM9"/>
    <mergeCell ref="B10:I10"/>
    <mergeCell ref="J10:S10"/>
    <mergeCell ref="V10:AM10"/>
    <mergeCell ref="B7:E7"/>
    <mergeCell ref="F7:S7"/>
    <mergeCell ref="V7:X7"/>
    <mergeCell ref="Y7:AM7"/>
    <mergeCell ref="V8:X8"/>
    <mergeCell ref="Y8:AB8"/>
    <mergeCell ref="AD8:AF8"/>
    <mergeCell ref="AH8:AM8"/>
    <mergeCell ref="B8:E9"/>
    <mergeCell ref="F8:I9"/>
    <mergeCell ref="J8:J9"/>
    <mergeCell ref="K8:L9"/>
    <mergeCell ref="M8:M9"/>
    <mergeCell ref="N8:O9"/>
    <mergeCell ref="P8:P9"/>
    <mergeCell ref="B6:E6"/>
    <mergeCell ref="F6:J6"/>
    <mergeCell ref="V6:W6"/>
    <mergeCell ref="X6:Y6"/>
    <mergeCell ref="AA6:AB6"/>
    <mergeCell ref="B3:R3"/>
    <mergeCell ref="AB3:AC3"/>
    <mergeCell ref="C4:O4"/>
    <mergeCell ref="V4:Y4"/>
    <mergeCell ref="Z4:AK4"/>
    <mergeCell ref="AL4:AM4"/>
    <mergeCell ref="AK5:AP5"/>
    <mergeCell ref="AA5:AJ5"/>
    <mergeCell ref="Q1:Y1"/>
    <mergeCell ref="AC1:AF1"/>
    <mergeCell ref="AH1:AI1"/>
    <mergeCell ref="AK1:AL1"/>
    <mergeCell ref="Q2:Y2"/>
    <mergeCell ref="AC2:AE2"/>
    <mergeCell ref="AF2:AM2"/>
    <mergeCell ref="V5:Y5"/>
  </mergeCells>
  <phoneticPr fontId="1"/>
  <conditionalFormatting sqref="V10:AM10">
    <cfRule type="expression" dxfId="0" priority="1">
      <formula>$AQ$29&lt;12</formula>
    </cfRule>
  </conditionalFormatting>
  <printOptions horizontalCentered="1" verticalCentered="1"/>
  <pageMargins left="0.19685039370078741" right="0.19685039370078741" top="0.55118110236220474" bottom="0.59055118110236227" header="0" footer="0.11811023622047245"/>
  <pageSetup paperSize="9" scale="65" orientation="portrait" horizontalDpi="300" verticalDpi="300" r:id="rId1"/>
  <rowBreaks count="1" manualBreakCount="1">
    <brk id="32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請求書用紙エクセル版V15.2</vt:lpstr>
      <vt:lpstr>請求書用紙エクセル版V15.2 (入力例)</vt:lpstr>
      <vt:lpstr>請求書用紙エクセル版V15.2!Print_Area</vt:lpstr>
      <vt:lpstr>'請求書用紙エクセル版V15.2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田畑 美紀</cp:lastModifiedBy>
  <cp:lastPrinted>2023-09-21T23:58:10Z</cp:lastPrinted>
  <dcterms:created xsi:type="dcterms:W3CDTF">2016-06-06T05:51:36Z</dcterms:created>
  <dcterms:modified xsi:type="dcterms:W3CDTF">2024-01-10T02:11:58Z</dcterms:modified>
</cp:coreProperties>
</file>